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i lieu theu\2025\Con bao so 11\Ho so ho tro thiet hai con bao so 10,11 (tong hop hoi tro)\Tong hop cac thon sau hop (chuan)\Ban Kem theo Niem yet\"/>
    </mc:Choice>
  </mc:AlternateContent>
  <bookViews>
    <workbookView xWindow="0" yWindow="0" windowWidth="20460" windowHeight="7890"/>
  </bookViews>
  <sheets>
    <sheet name="Lam Nghiep" sheetId="2" r:id="rId1"/>
    <sheet name="Lua" sheetId="5" r:id="rId2"/>
    <sheet name="cay lao nam" sheetId="7" r:id="rId3"/>
    <sheet name="Hang nam" sheetId="6" r:id="rId4"/>
    <sheet name="Ao" sheetId="3" r:id="rId5"/>
  </sheets>
  <externalReferences>
    <externalReference r:id="rId6"/>
  </externalReferences>
  <definedNames>
    <definedName name="chuong_pl_1" localSheetId="2">'cay lao nam'!#REF!</definedName>
    <definedName name="chuong_pl_1_name" localSheetId="2">'cay lao nam'!$A$1</definedName>
    <definedName name="chuong_pl_3_name" localSheetId="4">Ao!$A$2</definedName>
    <definedName name="_xlnm.Print_Titles" localSheetId="2">'cay lao nam'!$3:$5</definedName>
    <definedName name="_xlnm.Print_Titles" localSheetId="3">'Hang nam'!$3:$5</definedName>
    <definedName name="_xlnm.Print_Titles" localSheetId="0">'Lam Nghiep'!$4:$5</definedName>
    <definedName name="_xlnm.Print_Titles" localSheetId="1">Lua!$3:$6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H19" i="3" l="1"/>
  <c r="N22" i="2" l="1"/>
  <c r="D23" i="2"/>
  <c r="E23" i="2"/>
  <c r="F23" i="2"/>
  <c r="G23" i="2"/>
  <c r="H23" i="2"/>
  <c r="I23" i="2"/>
  <c r="C23" i="2"/>
  <c r="C24" i="2" s="1"/>
  <c r="J109" i="5"/>
  <c r="F110" i="5"/>
  <c r="G110" i="5"/>
  <c r="H110" i="5"/>
  <c r="E110" i="5"/>
  <c r="C111" i="5" s="1"/>
  <c r="D84" i="7"/>
  <c r="E84" i="7"/>
  <c r="F84" i="7"/>
  <c r="G84" i="7"/>
  <c r="I84" i="7"/>
  <c r="C84" i="7"/>
  <c r="D206" i="6"/>
  <c r="E206" i="6"/>
  <c r="F206" i="6"/>
  <c r="G206" i="6"/>
  <c r="H206" i="6"/>
  <c r="C206" i="6"/>
  <c r="C207" i="6" l="1"/>
  <c r="J224" i="6"/>
  <c r="J225" i="6"/>
  <c r="J221" i="6"/>
  <c r="J8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84" i="7"/>
  <c r="L8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2" i="7"/>
  <c r="L73" i="7"/>
  <c r="L74" i="7"/>
  <c r="L75" i="7"/>
  <c r="L76" i="7"/>
  <c r="L77" i="7"/>
  <c r="L78" i="7"/>
  <c r="L79" i="7"/>
  <c r="L80" i="7"/>
  <c r="L81" i="7"/>
  <c r="L82" i="7"/>
  <c r="L83" i="7"/>
  <c r="J206" i="6" l="1"/>
  <c r="J8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A2" i="5"/>
  <c r="A2" i="7" s="1"/>
  <c r="A2" i="6" s="1"/>
  <c r="N12" i="2"/>
  <c r="J23" i="2"/>
  <c r="K23" i="2"/>
  <c r="L23" i="2"/>
  <c r="N8" i="2"/>
  <c r="N23" i="2" s="1"/>
  <c r="N10" i="2"/>
  <c r="N11" i="2"/>
  <c r="N13" i="2"/>
  <c r="N14" i="2"/>
  <c r="N15" i="2"/>
  <c r="N16" i="2"/>
  <c r="N17" i="2"/>
  <c r="N18" i="2"/>
  <c r="N19" i="2"/>
  <c r="N20" i="2"/>
  <c r="N21" i="2"/>
  <c r="J110" i="5" l="1"/>
  <c r="A3" i="3"/>
  <c r="H9" i="3"/>
  <c r="H11" i="3"/>
  <c r="H12" i="3"/>
  <c r="H13" i="3"/>
  <c r="H14" i="3"/>
  <c r="H15" i="3"/>
  <c r="H16" i="3"/>
  <c r="H17" i="3"/>
  <c r="H18" i="3"/>
  <c r="H71" i="7" l="1"/>
  <c r="H84" i="7" s="1"/>
  <c r="C85" i="7" s="1"/>
  <c r="L71" i="7" l="1"/>
  <c r="L84" i="7" s="1"/>
  <c r="F19" i="3" l="1"/>
  <c r="J223" i="6" l="1"/>
  <c r="J222" i="6" l="1"/>
  <c r="J226" i="6" s="1"/>
</calcChain>
</file>

<file path=xl/sharedStrings.xml><?xml version="1.0" encoding="utf-8"?>
<sst xmlns="http://schemas.openxmlformats.org/spreadsheetml/2006/main" count="427" uniqueCount="202">
  <si>
    <t>TT</t>
  </si>
  <si>
    <t>Tổng giá trị thiệt hại</t>
  </si>
  <si>
    <t>Thiệt hại trên 70%</t>
  </si>
  <si>
    <t>Thiệt hại từ 30% đến 70%</t>
  </si>
  <si>
    <t>Diện tích cây rừng, cây lâm sản ngoài gỗ trồng trên đất lâm nghiệp mới trồng đến 1/2 chu kỳ khai thác</t>
  </si>
  <si>
    <t>Diện tích vườn giống, rừng giống</t>
  </si>
  <si>
    <t>Diện tích cây giống được ươm trong giai đoạn vườn ươm</t>
  </si>
  <si>
    <t>tr.đồng</t>
  </si>
  <si>
    <t>(ha)</t>
  </si>
  <si>
    <t>Nuôi trồng thuỷ sản bán thâm canh, thâm canh trong ao (đầm/hầm)</t>
  </si>
  <si>
    <r>
      <t>Nuôi trồng thuỷ sản trong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bể, lồng, bè</t>
    </r>
  </si>
  <si>
    <t>Nuôi trồng thuỷ sản theo hình thức khác</t>
  </si>
  <si>
    <t>Ha diện tích nuôi bị thiệt hại</t>
  </si>
  <si>
    <t>T T</t>
  </si>
  <si>
    <t>Thiệt hại trên 70% diện tích</t>
  </si>
  <si>
    <t>Thiệt hại từ 30% đến 70% diện tích</t>
  </si>
  <si>
    <t>Diện tích lúa</t>
  </si>
  <si>
    <t>Cây hàng năm khác</t>
  </si>
  <si>
    <t>Sau gieo trồng từ 01 đến 10 ngày</t>
  </si>
  <si>
    <t>Sau gieo trồng từ 10 đến 45 ngày</t>
  </si>
  <si>
    <t>Sau gieo trồng trên 45 ngày</t>
  </si>
  <si>
    <t>Giai đoạn cây con (gieo trồng đến 1/3 thời gian sinh trưởng)</t>
  </si>
  <si>
    <r>
      <t>Giai đoạn cây đang phát triển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1/3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</si>
  <si>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Giai đoạn cận thu hoạch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</si>
  <si>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Sau gieo trồng từ 01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10 ngày</t>
    </r>
  </si>
  <si>
    <r>
      <t>Sau gieo trồng từ 10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</si>
  <si>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Sau gieo trồng 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</si>
  <si>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Giai đoạn cây đang phát triển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(trên 1/3 đến 2/3 thời gian sinh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trưởng)</t>
    </r>
  </si>
  <si>
    <r>
      <t>Giai đoạn cận thu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hoạch (trên 2/3 thời gian sinh trưởng)</t>
    </r>
  </si>
  <si>
    <t>Đơn giá hỗ trợ</t>
  </si>
  <si>
    <t>Thành tiền</t>
  </si>
  <si>
    <t>Ghi chú</t>
  </si>
  <si>
    <t>đồng/ha</t>
  </si>
  <si>
    <t>đồng</t>
  </si>
  <si>
    <t>Đơn giá hỗ trợ (Đồng/ha)</t>
  </si>
  <si>
    <t xml:space="preserve">Đơn giá </t>
  </si>
  <si>
    <t>Cây trồng lâu năm</t>
  </si>
  <si>
    <t>Vườn cây ở thời kỳ kiến thiết cơ bản</t>
  </si>
  <si>
    <r>
      <t>Vườn cây ở thời kỳ kiến thiết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cơ bản</t>
    </r>
  </si>
  <si>
    <r>
      <t>Vườn cây ở thời kỳ kinh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doanh thiệt hại đến năng suất thu hoạch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nhưng cây không chết</t>
    </r>
  </si>
  <si>
    <r>
      <t>Cây giống trong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giai đoạn vườn ươm được nhân giống từ nguồn vật liệu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khai thác từ cây đầu dòng;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vườn cây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đầu dòng</t>
    </r>
  </si>
  <si>
    <r>
      <t>Vườn cây ở thời kỳ kinh doanh thiệt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hại đến năng suất thu hoạch nhưng cây không chết</t>
    </r>
  </si>
  <si>
    <t>Họ và Tên</t>
  </si>
  <si>
    <t>(Đồng/ha)</t>
  </si>
  <si>
    <t>(Đồng</t>
  </si>
  <si>
    <t>Hà Thị Tiếp</t>
  </si>
  <si>
    <t>Họ Và Tên</t>
  </si>
  <si>
    <r>
      <t>100m</t>
    </r>
    <r>
      <rPr>
        <i/>
        <vertAlign val="superscript"/>
        <sz val="12"/>
        <color theme="1"/>
        <rFont val="Times New Roman"/>
        <family val="1"/>
      </rPr>
      <t>3</t>
    </r>
    <r>
      <rPr>
        <i/>
        <sz val="12"/>
        <color theme="1"/>
        <rFont val="Times New Roman"/>
        <family val="1"/>
      </rPr>
      <t xml:space="preserve"> thể tích nuôi bị thiệt hại</t>
    </r>
  </si>
  <si>
    <t>Thôn Quyết Thắng</t>
  </si>
  <si>
    <t>Đàm Văn Kim</t>
  </si>
  <si>
    <t>Lê Thị Nguyệt</t>
  </si>
  <si>
    <t>Hà Tuấn Dũng</t>
  </si>
  <si>
    <t>Tạ Văn Tùng</t>
  </si>
  <si>
    <t>Hà Thị Thấp</t>
  </si>
  <si>
    <t>Hà Đức Hưng</t>
  </si>
  <si>
    <t>Tạ Quang Kế</t>
  </si>
  <si>
    <t>Đặng Thị Hợi</t>
  </si>
  <si>
    <t>Nguyễn Văn Đằng</t>
  </si>
  <si>
    <t>Vi Văn Tiệp</t>
  </si>
  <si>
    <t>Nguyễn Văn Phúc</t>
  </si>
  <si>
    <t>Hà Đức Cừ</t>
  </si>
  <si>
    <t>Hà Huy Thắng</t>
  </si>
  <si>
    <t>Hà Văn Nghi</t>
  </si>
  <si>
    <t>Hoàng Thị Nga</t>
  </si>
  <si>
    <t>Lường Kim Loan</t>
  </si>
  <si>
    <t>Ngô Tuấn Hùng</t>
  </si>
  <si>
    <t>Hà Đức Thành</t>
  </si>
  <si>
    <t>Chu Thị Kim</t>
  </si>
  <si>
    <t>Tạ Văn Hàm</t>
  </si>
  <si>
    <t>Đàm Thị Hựu</t>
  </si>
  <si>
    <t>Hà Đình Ngôi</t>
  </si>
  <si>
    <t>Nông Thị Huệ</t>
  </si>
  <si>
    <t>Hà Thị Hội</t>
  </si>
  <si>
    <t>Hà Quảng Khuyên</t>
  </si>
  <si>
    <t>Đàm Văn Ngôn</t>
  </si>
  <si>
    <t>Hà Quang Túc</t>
  </si>
  <si>
    <t>Hà Văn Hồng</t>
  </si>
  <si>
    <t>Tạ Thị Điệp</t>
  </si>
  <si>
    <t>Nguyễn Thị Huyền</t>
  </si>
  <si>
    <t>Triệu Thị Điểm</t>
  </si>
  <si>
    <t>Triệu Thị Nâm</t>
  </si>
  <si>
    <t>Hà Thị Sâm</t>
  </si>
  <si>
    <t>Đinh Thị Tiếp</t>
  </si>
  <si>
    <t>Lê Thị Vy</t>
  </si>
  <si>
    <t>Nguyễn Văn Xuyến</t>
  </si>
  <si>
    <t>Nông Thị Duyên</t>
  </si>
  <si>
    <t>La Thị Vọng</t>
  </si>
  <si>
    <t>Nguyễn Thị Hằng</t>
  </si>
  <si>
    <t>Hà Đức Thưởng</t>
  </si>
  <si>
    <t>Hà Đức Thật</t>
  </si>
  <si>
    <t>Phạm Thị Dậu</t>
  </si>
  <si>
    <t>Nguyễn Thị Văn</t>
  </si>
  <si>
    <t>Hà Thị Tươi</t>
  </si>
  <si>
    <t>Hà Văn Tường</t>
  </si>
  <si>
    <t>Hà Sĩ Ân</t>
  </si>
  <si>
    <t>Hà Đức Trịnh</t>
  </si>
  <si>
    <t>Mã Thị Hòa</t>
  </si>
  <si>
    <t>Hà Đức Thế</t>
  </si>
  <si>
    <t>Nguyễn Thị Huê</t>
  </si>
  <si>
    <t>Lê Sơn Thủy</t>
  </si>
  <si>
    <t>Nguyễn Văn Tám</t>
  </si>
  <si>
    <t>Hà Tuấn Khang</t>
  </si>
  <si>
    <t>Hoàng Văn Dần</t>
  </si>
  <si>
    <t>Lô Quang Việt</t>
  </si>
  <si>
    <t>Đinh Thị Văn</t>
  </si>
  <si>
    <t>Hà Thị Mai</t>
  </si>
  <si>
    <t>Tạ Ngọc Oanh</t>
  </si>
  <si>
    <t>Hoàng Văn Hải</t>
  </si>
  <si>
    <t>La Anh Vũ</t>
  </si>
  <si>
    <t>Tạ Văn Hiện</t>
  </si>
  <si>
    <t>Vi Trung Hà</t>
  </si>
  <si>
    <t>Tạ Quang Hữu</t>
  </si>
  <si>
    <t>Tạ Văn Huân</t>
  </si>
  <si>
    <t>Vi Văn Chinh</t>
  </si>
  <si>
    <t>Tạ Văn Thoan</t>
  </si>
  <si>
    <t>Chu Văn Hữu</t>
  </si>
  <si>
    <t>Nguyễn Thị Nga</t>
  </si>
  <si>
    <t>Hoàng Thế Vinh</t>
  </si>
  <si>
    <t>Tạ Nguyên Ngân</t>
  </si>
  <si>
    <t>Nông Văn Điệp</t>
  </si>
  <si>
    <t>Nông Đình Tòng</t>
  </si>
  <si>
    <t>Nông Văn Chúng</t>
  </si>
  <si>
    <t>Vi Văn Lộc</t>
  </si>
  <si>
    <t>Tạ Quang Luật</t>
  </si>
  <si>
    <t>Tạ Văn Yến</t>
  </si>
  <si>
    <t>Nguyễn Hồng Sơn</t>
  </si>
  <si>
    <t>Hà Đức Mạnh</t>
  </si>
  <si>
    <t>Tạ Thị Lưu</t>
  </si>
  <si>
    <t>Tạ Quang Phương</t>
  </si>
  <si>
    <t>Nông Thị Sinh</t>
  </si>
  <si>
    <t>Đàm Văn Thắng</t>
  </si>
  <si>
    <t>Tạ Văn Lường</t>
  </si>
  <si>
    <t>Lường Thị Đào</t>
  </si>
  <si>
    <t>Hoàng Văn Niên</t>
  </si>
  <si>
    <t>Hà Đức Hiến</t>
  </si>
  <si>
    <t>Hoàng Văn Huấn</t>
  </si>
  <si>
    <t>Hà Thị Hoan</t>
  </si>
  <si>
    <t>Hà Thị Hạng</t>
  </si>
  <si>
    <t>Đàm Văn Ngân</t>
  </si>
  <si>
    <t>Tạ Thị Trăng</t>
  </si>
  <si>
    <t>Hà Quảng Đương</t>
  </si>
  <si>
    <t>Hoàng Văn Công</t>
  </si>
  <si>
    <t>Hoàng Văn Dương</t>
  </si>
  <si>
    <t>Vi Văn Mộc</t>
  </si>
  <si>
    <t>Hà Văn Thiềm</t>
  </si>
  <si>
    <t>Nguyễn Văn Hùng</t>
  </si>
  <si>
    <t>Mã Văn Bội</t>
  </si>
  <si>
    <t>Ngô Tuấn An</t>
  </si>
  <si>
    <t>Tạ Văn Khởi</t>
  </si>
  <si>
    <t>Tạ Văn Học</t>
  </si>
  <si>
    <t>Hà Văn Bang</t>
  </si>
  <si>
    <t>Hà Thị Hồng Ngân</t>
  </si>
  <si>
    <t>Đinh Lâm Loát</t>
  </si>
  <si>
    <t>Hà Đức Chu</t>
  </si>
  <si>
    <t>Hà Văn Diện</t>
  </si>
  <si>
    <t>Hoàng Văn Binh</t>
  </si>
  <si>
    <t>Đàm Thị Hương</t>
  </si>
  <si>
    <t>Nguyễn Văn Hợp</t>
  </si>
  <si>
    <t>Hà Quảng Hiên</t>
  </si>
  <si>
    <t>Nguyễn Duy Hanh</t>
  </si>
  <si>
    <t>Nguyễn Văn Toại</t>
  </si>
  <si>
    <t>Hà Minh Thống</t>
  </si>
  <si>
    <t>Hoàng Văn Phượng</t>
  </si>
  <si>
    <t>Nông Thị Thái</t>
  </si>
  <si>
    <t>Hà Minh Chung</t>
  </si>
  <si>
    <t>Tạ Quang Túy</t>
  </si>
  <si>
    <t>Nông Đình Quân</t>
  </si>
  <si>
    <t>Hà Quang Hảo</t>
  </si>
  <si>
    <t>Nguyễn Văn Quý</t>
  </si>
  <si>
    <t>Nguyễn Văn Liên</t>
  </si>
  <si>
    <t>Hà Đức Đô</t>
  </si>
  <si>
    <t>Hà Văn Cứu</t>
  </si>
  <si>
    <t>Nguyễn Văn Lịch</t>
  </si>
  <si>
    <t>Nông Thị Biên</t>
  </si>
  <si>
    <t>Hoàng Văn Bạo</t>
  </si>
  <si>
    <t>Nông Văn Chỉnh</t>
  </si>
  <si>
    <t>Hà Thị Nơ</t>
  </si>
  <si>
    <t>Hoàng Văn Hải (Diệu)</t>
  </si>
  <si>
    <t>Hồ Xuân Thủy</t>
  </si>
  <si>
    <t>Nguyễn Văn Nguyên</t>
  </si>
  <si>
    <t>Tạ Đình Quảng</t>
  </si>
  <si>
    <t>Hoàng Văn Trần</t>
  </si>
  <si>
    <t>Hà Tạ  Hiệp</t>
  </si>
  <si>
    <t>Hà Tạ Hiệp</t>
  </si>
  <si>
    <t>Nông Văn Trinh</t>
  </si>
  <si>
    <t xml:space="preserve">Hà Thị Liêu </t>
  </si>
  <si>
    <t>Tổng</t>
  </si>
  <si>
    <r>
      <t>Diện tích cây rừng, cây lâm sản ngoài gỗ trồng trên đất lâm nghiệp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1/2 chu kỳ khai thác, diện tích rừng trồng gỗ lớn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03 năm tuổi</t>
    </r>
  </si>
  <si>
    <t>Tổng Cộng: (Ha)</t>
  </si>
  <si>
    <t>,</t>
  </si>
  <si>
    <t>Tổng cộng (Ha)</t>
  </si>
  <si>
    <t>Tổng Cộng (ha)</t>
  </si>
  <si>
    <r>
      <t>Vườn cây ở thời kỳ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kinh doanh thiệt hại làm chết cây hoặc đánh giá là cây không còn khả năng phục hồi trở lại trạng thái bình thường</t>
    </r>
  </si>
  <si>
    <t>Tổng cộng (ha)</t>
  </si>
  <si>
    <t>Nguyễn Văn Hòa</t>
  </si>
  <si>
    <t>Hà Quảng Mích</t>
  </si>
  <si>
    <t>Cơn bão số 10, 11</t>
  </si>
  <si>
    <t>Phụ lục 4: TỔNG HỢP  HỖ TRỢ ĐỐI VỚI CÂY LÂM NGHIỆP BỊ THIỆT HẠI DO THIÊN TAI (Thôn Quyết Thắng)</t>
  </si>
  <si>
    <t>Phụ lục 1: TỔNG HỢP   HỖ TRỢ ĐỐI VỚI CÂY LÚA BỊ THIỆT HẠI DO THIÊN TAI  (Thôn Quyết Thắng)</t>
  </si>
  <si>
    <t>Phụ lục 2: TỔNG HỢP HỖ TRỢ ĐỐI VỚI CÂY TRỒNG (CÂY LÂU NĂM) BỊ THIỆT HẠI DO THIÊN TAI (Thôn Quyết Thắng)</t>
  </si>
  <si>
    <t>Phụ Lục 3: TỔNG HỢP HỖ TRỢ ĐỐI VỚI CÂY TRỒNG (CÂY HÀNG NĂM) BỊ THIỆT HẠI DO THIÊN TAI (Thôn Quyết Thắng)</t>
  </si>
  <si>
    <t>Phụ lục 5: TỔNG HỢP  HỖ TRỢ ĐỐI VỚI THỦY SẢN BỊ THIỆT HẠI DO THIÊN TAI (Thôn Quyết Thắng)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</si>
</sst>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00_);_(* \(#,##0.000\);_(* &quot;-&quot;??_);_(@_)"/>
    <numFmt numFmtId="167" formatCode="_(* #,##0.0_);_(* \(#,##0.0\);_(* &quot;-&quot;??_);_(@_)"/>
    <numFmt numFmtId="168" formatCode="_(* #,##0.000_);_(* \(#,##0.000\);_(* &quot;-&quot;???_);_(@_)"/>
    <numFmt numFmtId="170" formatCode="_-* #,##0\ _₫_-;\-* #,##0\ _₫_-;_-* &quot;-&quot;??\ _₫_-;_-@_-"/>
    <numFmt numFmtId="171" formatCode="_-* #,##0\ _₫_-;\-* #,##0\ _₫_-;_-* &quot;-&quot;???\ _₫_-;_-@_-"/>
    <numFmt numFmtId="173" formatCode="0.0000"/>
  </numFmts>
  <fonts count="19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  <font>
      <i/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/>
    <xf numFmtId="0" fontId="7" fillId="2" borderId="0" xfId="0" applyFont="1" applyFill="1"/>
    <xf numFmtId="0" fontId="7" fillId="0" borderId="0" xfId="0" applyFont="1" applyFill="1"/>
    <xf numFmtId="164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0" fillId="0" borderId="1" xfId="0" applyFill="1" applyBorder="1"/>
    <xf numFmtId="164" fontId="7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164" fontId="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7" fillId="0" borderId="0" xfId="1" applyNumberFormat="1" applyFont="1" applyFill="1"/>
    <xf numFmtId="164" fontId="7" fillId="0" borderId="1" xfId="1" applyNumberFormat="1" applyFont="1" applyFill="1" applyBorder="1"/>
    <xf numFmtId="0" fontId="7" fillId="0" borderId="1" xfId="0" applyFont="1" applyFill="1" applyBorder="1" applyAlignment="1">
      <alignment horizontal="left"/>
    </xf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9" fillId="0" borderId="1" xfId="0" applyFont="1" applyFill="1" applyBorder="1"/>
    <xf numFmtId="43" fontId="0" fillId="0" borderId="0" xfId="0" applyNumberFormat="1" applyFill="1"/>
    <xf numFmtId="164" fontId="7" fillId="0" borderId="0" xfId="0" applyNumberFormat="1" applyFont="1" applyFill="1"/>
    <xf numFmtId="0" fontId="0" fillId="2" borderId="0" xfId="0" applyFill="1"/>
    <xf numFmtId="164" fontId="0" fillId="0" borderId="0" xfId="1" applyNumberFormat="1" applyFont="1"/>
    <xf numFmtId="0" fontId="1" fillId="2" borderId="0" xfId="0" applyFont="1" applyFill="1"/>
    <xf numFmtId="0" fontId="7" fillId="3" borderId="0" xfId="0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1" fillId="0" borderId="0" xfId="0" applyFont="1" applyFill="1"/>
    <xf numFmtId="164" fontId="0" fillId="0" borderId="0" xfId="0" applyNumberFormat="1"/>
    <xf numFmtId="0" fontId="2" fillId="0" borderId="1" xfId="0" applyFont="1" applyBorder="1"/>
    <xf numFmtId="164" fontId="2" fillId="0" borderId="1" xfId="0" applyNumberFormat="1" applyFont="1" applyBorder="1"/>
    <xf numFmtId="168" fontId="0" fillId="0" borderId="0" xfId="0" applyNumberFormat="1"/>
    <xf numFmtId="0" fontId="13" fillId="0" borderId="0" xfId="0" applyFont="1" applyFill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15" fillId="0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5" xfId="0" applyFont="1" applyFill="1" applyBorder="1"/>
    <xf numFmtId="0" fontId="6" fillId="0" borderId="0" xfId="0" applyFont="1" applyFill="1"/>
    <xf numFmtId="166" fontId="7" fillId="0" borderId="1" xfId="1" applyNumberFormat="1" applyFont="1" applyFill="1" applyBorder="1"/>
    <xf numFmtId="164" fontId="6" fillId="0" borderId="1" xfId="0" applyNumberFormat="1" applyFont="1" applyFill="1" applyBorder="1"/>
    <xf numFmtId="167" fontId="6" fillId="0" borderId="1" xfId="1" applyNumberFormat="1" applyFont="1" applyFill="1" applyBorder="1"/>
    <xf numFmtId="167" fontId="7" fillId="0" borderId="0" xfId="1" applyNumberFormat="1" applyFont="1" applyFill="1" applyBorder="1"/>
    <xf numFmtId="167" fontId="7" fillId="0" borderId="0" xfId="1" applyNumberFormat="1" applyFont="1" applyFill="1"/>
    <xf numFmtId="164" fontId="6" fillId="0" borderId="1" xfId="1" applyNumberFormat="1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/>
    </xf>
    <xf numFmtId="43" fontId="9" fillId="0" borderId="1" xfId="1" applyFont="1" applyFill="1" applyBorder="1"/>
    <xf numFmtId="0" fontId="8" fillId="0" borderId="0" xfId="0" applyFont="1" applyFill="1" applyAlignment="1">
      <alignment horizontal="center" vertical="center" wrapText="1"/>
    </xf>
    <xf numFmtId="0" fontId="8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170" fontId="0" fillId="0" borderId="0" xfId="0" applyNumberFormat="1"/>
    <xf numFmtId="171" fontId="0" fillId="0" borderId="0" xfId="0" applyNumberFormat="1"/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/>
    <xf numFmtId="165" fontId="6" fillId="0" borderId="1" xfId="0" applyNumberFormat="1" applyFont="1" applyFill="1" applyBorder="1" applyAlignment="1">
      <alignment horizontal="center"/>
    </xf>
    <xf numFmtId="173" fontId="6" fillId="0" borderId="1" xfId="0" applyNumberFormat="1" applyFont="1" applyFill="1" applyBorder="1"/>
    <xf numFmtId="173" fontId="6" fillId="0" borderId="6" xfId="0" applyNumberFormat="1" applyFont="1" applyFill="1" applyBorder="1" applyAlignment="1">
      <alignment horizontal="center"/>
    </xf>
    <xf numFmtId="173" fontId="6" fillId="0" borderId="7" xfId="0" applyNumberFormat="1" applyFont="1" applyFill="1" applyBorder="1" applyAlignment="1">
      <alignment horizontal="center"/>
    </xf>
    <xf numFmtId="173" fontId="6" fillId="0" borderId="5" xfId="0" applyNumberFormat="1" applyFont="1" applyFill="1" applyBorder="1" applyAlignment="1">
      <alignment horizontal="center"/>
    </xf>
    <xf numFmtId="166" fontId="6" fillId="0" borderId="1" xfId="1" applyNumberFormat="1" applyFont="1" applyFill="1" applyBorder="1"/>
    <xf numFmtId="166" fontId="6" fillId="0" borderId="6" xfId="0" applyNumberFormat="1" applyFont="1" applyFill="1" applyBorder="1" applyAlignment="1">
      <alignment horizontal="left"/>
    </xf>
    <xf numFmtId="166" fontId="6" fillId="0" borderId="7" xfId="0" applyNumberFormat="1" applyFont="1" applyFill="1" applyBorder="1" applyAlignment="1">
      <alignment horizontal="left"/>
    </xf>
    <xf numFmtId="166" fontId="6" fillId="0" borderId="5" xfId="0" applyNumberFormat="1" applyFont="1" applyFill="1" applyBorder="1" applyAlignment="1">
      <alignment horizontal="left"/>
    </xf>
    <xf numFmtId="173" fontId="2" fillId="0" borderId="1" xfId="0" applyNumberFormat="1" applyFont="1" applyBorder="1"/>
    <xf numFmtId="173" fontId="2" fillId="0" borderId="6" xfId="0" applyNumberFormat="1" applyFont="1" applyBorder="1" applyAlignment="1">
      <alignment horizontal="center"/>
    </xf>
    <xf numFmtId="173" fontId="2" fillId="0" borderId="7" xfId="0" applyNumberFormat="1" applyFont="1" applyBorder="1" applyAlignment="1">
      <alignment horizontal="center"/>
    </xf>
    <xf numFmtId="173" fontId="2" fillId="0" borderId="5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Ban%20Lu%20ok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 Nghiep"/>
      <sheetName val="Lua"/>
      <sheetName val="Hang nam"/>
      <sheetName val="Ao"/>
    </sheetNames>
    <sheetDataSet>
      <sheetData sheetId="0">
        <row r="3">
          <cell r="A3" t="str">
            <v>(Kèm theo Thông báo  số 79/TB-UBND ngày 10/11/2025 của UBND xã Tân Kỳ)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4"/>
  <sheetViews>
    <sheetView tabSelected="1" zoomScale="96" zoomScaleNormal="96" workbookViewId="0">
      <pane xSplit="5" ySplit="5" topLeftCell="H21" activePane="bottomRight" state="frozen"/>
      <selection pane="topRight" activeCell="F1" sqref="F1"/>
      <selection pane="bottomLeft" activeCell="A6" sqref="A6"/>
      <selection pane="bottomRight" activeCell="C23" sqref="C23:M24"/>
    </sheetView>
  </sheetViews>
  <sheetFormatPr defaultRowHeight="15.75" x14ac:dyDescent="0.25"/>
  <cols>
    <col min="1" max="1" width="5.625" style="52" customWidth="1"/>
    <col min="2" max="2" width="27.625" customWidth="1"/>
    <col min="3" max="3" width="14.125" customWidth="1"/>
    <col min="4" max="4" width="14.75" customWidth="1"/>
    <col min="5" max="6" width="0" hidden="1" customWidth="1"/>
    <col min="7" max="7" width="1.25" hidden="1" customWidth="1"/>
    <col min="8" max="8" width="11.125" bestFit="1" customWidth="1"/>
    <col min="9" max="9" width="14.75" customWidth="1"/>
    <col min="10" max="11" width="0" hidden="1" customWidth="1"/>
    <col min="12" max="12" width="2.75" hidden="1" customWidth="1"/>
    <col min="13" max="13" width="16.625" style="31" customWidth="1"/>
    <col min="14" max="14" width="14.875" customWidth="1"/>
    <col min="15" max="63" width="9" style="11"/>
  </cols>
  <sheetData>
    <row r="1" spans="1:63" x14ac:dyDescent="0.25">
      <c r="A1" s="48"/>
    </row>
    <row r="2" spans="1:63" x14ac:dyDescent="0.25">
      <c r="A2" s="85" t="s">
        <v>197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63" x14ac:dyDescent="0.25">
      <c r="A3" s="89" t="str">
        <f>'[1]Lam Nghiep'!$A$3:$N$3</f>
        <v>(Kèm theo Thông báo  số 79/TB-UBND ngày 10/11/2025 của UBND xã Tân Kỳ)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63" ht="19.5" customHeight="1" x14ac:dyDescent="0.25">
      <c r="A4" s="86" t="s">
        <v>0</v>
      </c>
      <c r="B4" s="86" t="s">
        <v>42</v>
      </c>
      <c r="C4" s="86" t="s">
        <v>2</v>
      </c>
      <c r="D4" s="86"/>
      <c r="E4" s="86"/>
      <c r="F4" s="86"/>
      <c r="G4" s="86"/>
      <c r="H4" s="86" t="s">
        <v>3</v>
      </c>
      <c r="I4" s="86"/>
      <c r="J4" s="86"/>
      <c r="K4" s="86"/>
      <c r="L4" s="86"/>
      <c r="M4" s="87" t="s">
        <v>29</v>
      </c>
      <c r="N4" s="88" t="s">
        <v>30</v>
      </c>
      <c r="O4" s="10"/>
      <c r="P4" s="10"/>
      <c r="Q4" s="10"/>
      <c r="R4" s="10"/>
      <c r="S4" s="10"/>
    </row>
    <row r="5" spans="1:63" ht="102.75" customHeight="1" x14ac:dyDescent="0.25">
      <c r="A5" s="86"/>
      <c r="B5" s="86"/>
      <c r="C5" s="50" t="s">
        <v>4</v>
      </c>
      <c r="D5" s="50" t="s">
        <v>187</v>
      </c>
      <c r="E5" s="50" t="s">
        <v>5</v>
      </c>
      <c r="F5" s="86" t="s">
        <v>6</v>
      </c>
      <c r="G5" s="86"/>
      <c r="H5" s="50" t="s">
        <v>4</v>
      </c>
      <c r="I5" s="50" t="s">
        <v>187</v>
      </c>
      <c r="J5" s="50" t="s">
        <v>5</v>
      </c>
      <c r="K5" s="86" t="s">
        <v>6</v>
      </c>
      <c r="L5" s="86"/>
      <c r="M5" s="87"/>
      <c r="N5" s="88"/>
      <c r="O5" s="10"/>
      <c r="P5" s="10"/>
      <c r="Q5" s="10"/>
      <c r="R5" s="10"/>
      <c r="S5" s="10"/>
    </row>
    <row r="6" spans="1:63" ht="16.5" customHeight="1" x14ac:dyDescent="0.25">
      <c r="A6" s="49"/>
      <c r="B6" s="17"/>
      <c r="C6" s="17" t="s">
        <v>8</v>
      </c>
      <c r="D6" s="17" t="s">
        <v>8</v>
      </c>
      <c r="E6" s="17" t="s">
        <v>8</v>
      </c>
      <c r="F6" s="17" t="s">
        <v>8</v>
      </c>
      <c r="G6" s="17" t="s">
        <v>8</v>
      </c>
      <c r="H6" s="17" t="s">
        <v>8</v>
      </c>
      <c r="I6" s="17" t="s">
        <v>8</v>
      </c>
      <c r="J6" s="17" t="s">
        <v>8</v>
      </c>
      <c r="K6" s="17" t="s">
        <v>8</v>
      </c>
      <c r="L6" s="17" t="s">
        <v>8</v>
      </c>
      <c r="M6" s="40" t="s">
        <v>32</v>
      </c>
      <c r="N6" s="41" t="s">
        <v>33</v>
      </c>
      <c r="O6" s="10"/>
      <c r="P6" s="10"/>
      <c r="Q6" s="10"/>
      <c r="R6" s="10"/>
      <c r="S6" s="10"/>
    </row>
    <row r="7" spans="1:63" s="11" customFormat="1" x14ac:dyDescent="0.25">
      <c r="A7" s="49"/>
      <c r="B7" s="53">
        <v>1</v>
      </c>
      <c r="C7" s="53">
        <v>2</v>
      </c>
      <c r="D7" s="53">
        <v>3</v>
      </c>
      <c r="E7" s="53">
        <v>4</v>
      </c>
      <c r="F7" s="53">
        <v>5</v>
      </c>
      <c r="G7" s="53">
        <v>6</v>
      </c>
      <c r="H7" s="53">
        <v>4</v>
      </c>
      <c r="I7" s="53">
        <v>5</v>
      </c>
      <c r="J7" s="53">
        <v>9</v>
      </c>
      <c r="K7" s="53">
        <v>10</v>
      </c>
      <c r="L7" s="53">
        <v>11</v>
      </c>
      <c r="M7" s="54">
        <v>6</v>
      </c>
      <c r="N7" s="55">
        <v>7</v>
      </c>
      <c r="O7" s="10"/>
      <c r="P7" s="10"/>
      <c r="Q7" s="10"/>
      <c r="R7" s="10"/>
      <c r="S7" s="10"/>
    </row>
    <row r="8" spans="1:63" s="11" customFormat="1" ht="18.75" x14ac:dyDescent="0.25">
      <c r="A8" s="50"/>
      <c r="B8" s="39" t="s">
        <v>48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  <c r="N8" s="15">
        <f t="shared" ref="N8" si="0">(C8+D8+H8+I8)*M8</f>
        <v>0</v>
      </c>
      <c r="O8" s="10"/>
      <c r="P8" s="10"/>
      <c r="Q8" s="10"/>
      <c r="R8" s="10"/>
      <c r="S8" s="10"/>
    </row>
    <row r="9" spans="1:63" s="11" customFormat="1" ht="18.75" x14ac:dyDescent="0.25">
      <c r="A9" s="78"/>
      <c r="B9" s="81" t="s">
        <v>196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5"/>
      <c r="N9" s="15"/>
      <c r="O9" s="10"/>
      <c r="P9" s="10"/>
      <c r="Q9" s="10"/>
      <c r="R9" s="10"/>
      <c r="S9" s="10"/>
    </row>
    <row r="10" spans="1:63" s="30" customFormat="1" ht="18.75" x14ac:dyDescent="0.3">
      <c r="A10" s="49">
        <v>1</v>
      </c>
      <c r="B10" s="6" t="s">
        <v>70</v>
      </c>
      <c r="C10" s="14">
        <v>0.05</v>
      </c>
      <c r="D10" s="14"/>
      <c r="E10" s="14"/>
      <c r="F10" s="14"/>
      <c r="G10" s="14"/>
      <c r="H10" s="14"/>
      <c r="I10" s="14"/>
      <c r="J10" s="14"/>
      <c r="K10" s="14"/>
      <c r="L10" s="14"/>
      <c r="M10" s="5">
        <v>8000000</v>
      </c>
      <c r="N10" s="15">
        <f t="shared" ref="N10:N21" si="1">(C10+D10+H10+I10)*M10</f>
        <v>400000</v>
      </c>
      <c r="O10" s="10"/>
      <c r="P10" s="10"/>
      <c r="Q10" s="10"/>
      <c r="R10" s="10"/>
      <c r="S10" s="10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</row>
    <row r="11" spans="1:63" s="30" customFormat="1" ht="18.75" x14ac:dyDescent="0.3">
      <c r="A11" s="49">
        <v>2</v>
      </c>
      <c r="B11" s="6" t="s">
        <v>58</v>
      </c>
      <c r="C11" s="14">
        <v>1.4999999999999999E-2</v>
      </c>
      <c r="D11" s="14"/>
      <c r="E11" s="14"/>
      <c r="F11" s="14"/>
      <c r="G11" s="14"/>
      <c r="H11" s="14"/>
      <c r="I11" s="14"/>
      <c r="J11" s="14"/>
      <c r="K11" s="14"/>
      <c r="L11" s="14"/>
      <c r="M11" s="5">
        <v>8000000</v>
      </c>
      <c r="N11" s="15">
        <f t="shared" si="1"/>
        <v>120000</v>
      </c>
      <c r="O11" s="10"/>
      <c r="P11" s="10"/>
      <c r="Q11" s="10"/>
      <c r="R11" s="10"/>
      <c r="S11" s="10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</row>
    <row r="12" spans="1:63" s="32" customFormat="1" ht="18.75" x14ac:dyDescent="0.3">
      <c r="A12" s="49">
        <v>3</v>
      </c>
      <c r="B12" s="42" t="s">
        <v>45</v>
      </c>
      <c r="C12" s="14">
        <v>0.08</v>
      </c>
      <c r="D12" s="14"/>
      <c r="E12" s="14"/>
      <c r="F12" s="14"/>
      <c r="G12" s="14"/>
      <c r="H12" s="14"/>
      <c r="I12" s="14"/>
      <c r="J12" s="14"/>
      <c r="K12" s="14"/>
      <c r="L12" s="14"/>
      <c r="M12" s="5">
        <v>8000000</v>
      </c>
      <c r="N12" s="5">
        <f>(C12+D12+H12+I12)*M12</f>
        <v>640000</v>
      </c>
      <c r="O12" s="10"/>
      <c r="P12" s="10"/>
      <c r="Q12" s="10"/>
      <c r="R12" s="10"/>
      <c r="S12" s="10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</row>
    <row r="13" spans="1:63" s="11" customFormat="1" ht="18.75" x14ac:dyDescent="0.25">
      <c r="A13" s="49">
        <v>4</v>
      </c>
      <c r="B13" s="38" t="s">
        <v>62</v>
      </c>
      <c r="C13" s="14">
        <v>0.4</v>
      </c>
      <c r="D13" s="14"/>
      <c r="E13" s="14"/>
      <c r="F13" s="14"/>
      <c r="G13" s="14"/>
      <c r="H13" s="14"/>
      <c r="I13" s="14"/>
      <c r="J13" s="14"/>
      <c r="K13" s="14"/>
      <c r="L13" s="14"/>
      <c r="M13" s="5">
        <v>8000000</v>
      </c>
      <c r="N13" s="15">
        <f t="shared" si="1"/>
        <v>3200000</v>
      </c>
      <c r="O13" s="10"/>
      <c r="P13" s="10"/>
      <c r="Q13" s="10"/>
      <c r="R13" s="10"/>
      <c r="S13" s="10"/>
    </row>
    <row r="14" spans="1:63" s="30" customFormat="1" ht="18.75" x14ac:dyDescent="0.3">
      <c r="A14" s="49">
        <v>5</v>
      </c>
      <c r="B14" s="6" t="s">
        <v>176</v>
      </c>
      <c r="C14" s="14">
        <v>0.05</v>
      </c>
      <c r="D14" s="14"/>
      <c r="E14" s="14"/>
      <c r="F14" s="14"/>
      <c r="G14" s="14"/>
      <c r="H14" s="14"/>
      <c r="I14" s="14"/>
      <c r="J14" s="14"/>
      <c r="K14" s="14"/>
      <c r="L14" s="14"/>
      <c r="M14" s="5">
        <v>8000000</v>
      </c>
      <c r="N14" s="15">
        <f t="shared" si="1"/>
        <v>400000</v>
      </c>
      <c r="O14" s="10"/>
      <c r="P14" s="10"/>
      <c r="Q14" s="10"/>
      <c r="R14" s="10"/>
      <c r="S14" s="10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</row>
    <row r="15" spans="1:63" s="30" customFormat="1" ht="18.75" x14ac:dyDescent="0.25">
      <c r="A15" s="49">
        <v>6</v>
      </c>
      <c r="B15" s="38" t="s">
        <v>102</v>
      </c>
      <c r="C15" s="14">
        <v>0.05</v>
      </c>
      <c r="D15" s="14"/>
      <c r="E15" s="14"/>
      <c r="F15" s="14"/>
      <c r="G15" s="14"/>
      <c r="H15" s="14"/>
      <c r="I15" s="14"/>
      <c r="J15" s="14"/>
      <c r="K15" s="14"/>
      <c r="L15" s="14"/>
      <c r="M15" s="5">
        <v>8000000</v>
      </c>
      <c r="N15" s="15">
        <f t="shared" si="1"/>
        <v>400000</v>
      </c>
      <c r="O15" s="10"/>
      <c r="P15" s="10"/>
      <c r="Q15" s="10"/>
      <c r="R15" s="10"/>
      <c r="S15" s="10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</row>
    <row r="16" spans="1:63" s="30" customFormat="1" ht="18.75" x14ac:dyDescent="0.25">
      <c r="A16" s="49">
        <v>7</v>
      </c>
      <c r="B16" s="38" t="s">
        <v>106</v>
      </c>
      <c r="C16" s="14">
        <v>0.1</v>
      </c>
      <c r="D16" s="14"/>
      <c r="E16" s="14"/>
      <c r="F16" s="14"/>
      <c r="G16" s="14"/>
      <c r="H16" s="14"/>
      <c r="I16" s="14"/>
      <c r="J16" s="14"/>
      <c r="K16" s="14"/>
      <c r="L16" s="14"/>
      <c r="M16" s="5">
        <v>8000000</v>
      </c>
      <c r="N16" s="15">
        <f t="shared" si="1"/>
        <v>800000</v>
      </c>
      <c r="O16" s="10"/>
      <c r="P16" s="10"/>
      <c r="Q16" s="10"/>
      <c r="R16" s="10"/>
      <c r="S16" s="10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</row>
    <row r="17" spans="1:63" s="30" customFormat="1" ht="18.75" x14ac:dyDescent="0.3">
      <c r="A17" s="49">
        <v>8</v>
      </c>
      <c r="B17" s="21" t="s">
        <v>122</v>
      </c>
      <c r="C17" s="14">
        <v>0.05</v>
      </c>
      <c r="D17" s="14"/>
      <c r="E17" s="14"/>
      <c r="F17" s="14"/>
      <c r="G17" s="14"/>
      <c r="H17" s="14"/>
      <c r="I17" s="14"/>
      <c r="J17" s="14"/>
      <c r="K17" s="14"/>
      <c r="L17" s="14"/>
      <c r="M17" s="5">
        <v>8000000</v>
      </c>
      <c r="N17" s="15">
        <f t="shared" si="1"/>
        <v>400000</v>
      </c>
      <c r="O17" s="10"/>
      <c r="P17" s="10"/>
      <c r="Q17" s="10"/>
      <c r="R17" s="10"/>
      <c r="S17" s="10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</row>
    <row r="18" spans="1:63" s="30" customFormat="1" ht="18.75" x14ac:dyDescent="0.3">
      <c r="A18" s="49">
        <v>9</v>
      </c>
      <c r="B18" s="6" t="s">
        <v>125</v>
      </c>
      <c r="C18" s="14">
        <v>0.12</v>
      </c>
      <c r="D18" s="14"/>
      <c r="E18" s="14"/>
      <c r="F18" s="14"/>
      <c r="G18" s="14"/>
      <c r="H18" s="14"/>
      <c r="I18" s="14"/>
      <c r="J18" s="14"/>
      <c r="K18" s="14"/>
      <c r="L18" s="14"/>
      <c r="M18" s="5">
        <v>8000000</v>
      </c>
      <c r="N18" s="15">
        <f t="shared" si="1"/>
        <v>960000</v>
      </c>
      <c r="O18" s="10"/>
      <c r="P18" s="10"/>
      <c r="Q18" s="10"/>
      <c r="R18" s="10"/>
      <c r="S18" s="10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</row>
    <row r="19" spans="1:63" s="30" customFormat="1" ht="18.75" x14ac:dyDescent="0.25">
      <c r="A19" s="49">
        <v>10</v>
      </c>
      <c r="B19" s="38" t="s">
        <v>143</v>
      </c>
      <c r="C19" s="14"/>
      <c r="D19" s="14">
        <v>0.02</v>
      </c>
      <c r="E19" s="14"/>
      <c r="F19" s="14"/>
      <c r="G19" s="14"/>
      <c r="H19" s="14"/>
      <c r="I19" s="14"/>
      <c r="J19" s="14"/>
      <c r="K19" s="14"/>
      <c r="L19" s="14"/>
      <c r="M19" s="5">
        <v>15000000</v>
      </c>
      <c r="N19" s="15">
        <f t="shared" si="1"/>
        <v>300000</v>
      </c>
      <c r="O19" s="10"/>
      <c r="P19" s="10"/>
      <c r="Q19" s="10"/>
      <c r="R19" s="10"/>
      <c r="S19" s="10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</row>
    <row r="20" spans="1:63" s="30" customFormat="1" ht="18.75" x14ac:dyDescent="0.3">
      <c r="A20" s="49">
        <v>11</v>
      </c>
      <c r="B20" s="42" t="s">
        <v>157</v>
      </c>
      <c r="C20" s="14"/>
      <c r="D20" s="14">
        <v>0.12</v>
      </c>
      <c r="E20" s="14"/>
      <c r="F20" s="14"/>
      <c r="G20" s="14"/>
      <c r="H20" s="14"/>
      <c r="I20" s="14"/>
      <c r="J20" s="14"/>
      <c r="K20" s="14"/>
      <c r="L20" s="14"/>
      <c r="M20" s="5">
        <v>15000000</v>
      </c>
      <c r="N20" s="15">
        <f t="shared" si="1"/>
        <v>1800000</v>
      </c>
      <c r="O20" s="10"/>
      <c r="P20" s="10"/>
      <c r="Q20" s="10"/>
      <c r="R20" s="10"/>
      <c r="S20" s="10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</row>
    <row r="21" spans="1:63" s="30" customFormat="1" ht="18.75" x14ac:dyDescent="0.25">
      <c r="A21" s="84">
        <v>12</v>
      </c>
      <c r="B21" s="82" t="s">
        <v>168</v>
      </c>
      <c r="C21" s="14">
        <v>0.3</v>
      </c>
      <c r="D21" s="14"/>
      <c r="E21" s="14"/>
      <c r="F21" s="14"/>
      <c r="G21" s="14"/>
      <c r="H21" s="14"/>
      <c r="I21" s="14"/>
      <c r="J21" s="14"/>
      <c r="K21" s="14"/>
      <c r="L21" s="14"/>
      <c r="M21" s="5">
        <v>8000000</v>
      </c>
      <c r="N21" s="15">
        <f t="shared" si="1"/>
        <v>2400000</v>
      </c>
      <c r="O21" s="10"/>
      <c r="P21" s="10"/>
      <c r="Q21" s="10"/>
      <c r="R21" s="10"/>
      <c r="S21" s="10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</row>
    <row r="22" spans="1:63" s="30" customFormat="1" ht="18.75" x14ac:dyDescent="0.25">
      <c r="A22" s="84"/>
      <c r="B22" s="83"/>
      <c r="C22" s="7"/>
      <c r="D22" s="14"/>
      <c r="E22" s="14"/>
      <c r="F22" s="14"/>
      <c r="G22" s="14"/>
      <c r="H22" s="14">
        <v>0.3</v>
      </c>
      <c r="I22" s="14"/>
      <c r="J22" s="14"/>
      <c r="K22" s="14"/>
      <c r="L22" s="14"/>
      <c r="M22" s="15">
        <v>4000000</v>
      </c>
      <c r="N22" s="15">
        <f>(C22+D22+H22+I22)*M22</f>
        <v>1200000</v>
      </c>
      <c r="O22" s="10"/>
      <c r="P22" s="10"/>
      <c r="Q22" s="10"/>
      <c r="R22" s="10"/>
      <c r="S22" s="10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</row>
    <row r="23" spans="1:63" x14ac:dyDescent="0.25">
      <c r="A23" s="51"/>
      <c r="B23" s="45" t="s">
        <v>186</v>
      </c>
      <c r="C23" s="114">
        <f>SUM(C8:C22)</f>
        <v>1.2150000000000001</v>
      </c>
      <c r="D23" s="114">
        <f t="shared" ref="D23:I23" si="2">SUM(D8:D22)</f>
        <v>0.13999999999999999</v>
      </c>
      <c r="E23" s="114">
        <f t="shared" si="2"/>
        <v>0</v>
      </c>
      <c r="F23" s="114">
        <f t="shared" si="2"/>
        <v>0</v>
      </c>
      <c r="G23" s="114">
        <f t="shared" si="2"/>
        <v>0</v>
      </c>
      <c r="H23" s="114">
        <f t="shared" si="2"/>
        <v>0.3</v>
      </c>
      <c r="I23" s="114">
        <f t="shared" si="2"/>
        <v>0</v>
      </c>
      <c r="J23" s="114">
        <f t="shared" ref="J23:L23" si="3">SUM(J8:J22)</f>
        <v>0</v>
      </c>
      <c r="K23" s="114">
        <f t="shared" si="3"/>
        <v>0</v>
      </c>
      <c r="L23" s="114">
        <f t="shared" si="3"/>
        <v>0</v>
      </c>
      <c r="M23" s="114"/>
      <c r="N23" s="46">
        <f>SUM(N8:N22)</f>
        <v>13020000</v>
      </c>
    </row>
    <row r="24" spans="1:63" x14ac:dyDescent="0.25">
      <c r="A24" s="51"/>
      <c r="B24" s="45" t="s">
        <v>188</v>
      </c>
      <c r="C24" s="115">
        <f>C23+D23+H23+I23</f>
        <v>1.655</v>
      </c>
      <c r="D24" s="116"/>
      <c r="E24" s="116"/>
      <c r="F24" s="116"/>
      <c r="G24" s="116"/>
      <c r="H24" s="116"/>
      <c r="I24" s="116"/>
      <c r="J24" s="116"/>
      <c r="K24" s="116"/>
      <c r="L24" s="116"/>
      <c r="M24" s="117"/>
      <c r="N24" s="46"/>
    </row>
    <row r="25" spans="1:63" x14ac:dyDescent="0.25">
      <c r="C25" s="47"/>
      <c r="D25" s="44"/>
      <c r="H25" s="44"/>
      <c r="I25" s="44"/>
      <c r="N25" s="47"/>
    </row>
    <row r="26" spans="1:63" x14ac:dyDescent="0.25">
      <c r="H26" t="s">
        <v>189</v>
      </c>
    </row>
    <row r="27" spans="1:63" x14ac:dyDescent="0.25">
      <c r="N27" s="44"/>
    </row>
    <row r="28" spans="1:63" x14ac:dyDescent="0.25">
      <c r="N28" s="77"/>
    </row>
    <row r="29" spans="1:63" x14ac:dyDescent="0.25">
      <c r="N29" s="77"/>
    </row>
    <row r="30" spans="1:63" x14ac:dyDescent="0.25">
      <c r="N30" s="77"/>
    </row>
    <row r="31" spans="1:63" x14ac:dyDescent="0.25">
      <c r="N31" s="77"/>
    </row>
    <row r="32" spans="1:63" x14ac:dyDescent="0.25">
      <c r="N32" s="77"/>
    </row>
    <row r="33" spans="14:14" x14ac:dyDescent="0.25">
      <c r="N33" s="77"/>
    </row>
    <row r="34" spans="14:14" x14ac:dyDescent="0.25">
      <c r="N34" s="77"/>
    </row>
  </sheetData>
  <mergeCells count="13">
    <mergeCell ref="C24:M24"/>
    <mergeCell ref="B21:B22"/>
    <mergeCell ref="A21:A22"/>
    <mergeCell ref="A2:N2"/>
    <mergeCell ref="A4:A5"/>
    <mergeCell ref="B4:B5"/>
    <mergeCell ref="C4:G4"/>
    <mergeCell ref="H4:L4"/>
    <mergeCell ref="M4:M5"/>
    <mergeCell ref="N4:N5"/>
    <mergeCell ref="F5:G5"/>
    <mergeCell ref="K5:L5"/>
    <mergeCell ref="A3:N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14"/>
  <sheetViews>
    <sheetView zoomScale="85" zoomScaleNormal="85" workbookViewId="0">
      <pane xSplit="2" ySplit="5" topLeftCell="C108" activePane="bottomRight" state="frozen"/>
      <selection pane="topRight" activeCell="C1" sqref="C1"/>
      <selection pane="bottomLeft" activeCell="A6" sqref="A6"/>
      <selection pane="bottomRight" activeCell="C110" sqref="C110:H111"/>
    </sheetView>
  </sheetViews>
  <sheetFormatPr defaultRowHeight="18.75" x14ac:dyDescent="0.3"/>
  <cols>
    <col min="1" max="1" width="6" style="4" customWidth="1"/>
    <col min="2" max="2" width="20.125" style="4" customWidth="1"/>
    <col min="3" max="3" width="8.875" style="4" customWidth="1"/>
    <col min="4" max="4" width="9.75" style="4" customWidth="1"/>
    <col min="5" max="5" width="10.125" style="4" customWidth="1"/>
    <col min="6" max="6" width="10.5" style="4" customWidth="1"/>
    <col min="7" max="7" width="10.875" style="4" customWidth="1"/>
    <col min="8" max="8" width="9.125" style="4" customWidth="1"/>
    <col min="9" max="9" width="15.75" style="4" customWidth="1"/>
    <col min="10" max="10" width="21.625" style="29" customWidth="1"/>
    <col min="11" max="11" width="21" style="26" customWidth="1"/>
    <col min="12" max="12" width="14.25" style="26" bestFit="1" customWidth="1"/>
    <col min="13" max="78" width="9" style="26"/>
    <col min="79" max="16384" width="9" style="4"/>
  </cols>
  <sheetData>
    <row r="1" spans="1:78" x14ac:dyDescent="0.3">
      <c r="A1" s="90" t="s">
        <v>198</v>
      </c>
      <c r="B1" s="90"/>
      <c r="C1" s="90"/>
      <c r="D1" s="90"/>
      <c r="E1" s="90"/>
      <c r="F1" s="90"/>
      <c r="G1" s="90"/>
      <c r="H1" s="90"/>
      <c r="I1" s="90"/>
      <c r="J1" s="90"/>
    </row>
    <row r="2" spans="1:78" ht="21.75" customHeight="1" x14ac:dyDescent="0.3">
      <c r="A2" s="91" t="str">
        <f>'Lam Nghiep'!A3:N3</f>
        <v>(Kèm theo Thông báo  số 79/TB-UBND ngày 10/11/2025 của UBND xã Tân Kỳ)</v>
      </c>
      <c r="B2" s="91"/>
      <c r="C2" s="91"/>
      <c r="D2" s="91"/>
      <c r="E2" s="91"/>
      <c r="F2" s="91"/>
      <c r="G2" s="91"/>
      <c r="H2" s="91"/>
      <c r="I2" s="91"/>
      <c r="J2" s="91"/>
    </row>
    <row r="3" spans="1:78" ht="28.5" customHeight="1" x14ac:dyDescent="0.3">
      <c r="A3" s="88" t="s">
        <v>13</v>
      </c>
      <c r="B3" s="88" t="s">
        <v>42</v>
      </c>
      <c r="C3" s="88" t="s">
        <v>14</v>
      </c>
      <c r="D3" s="88"/>
      <c r="E3" s="88"/>
      <c r="F3" s="92" t="s">
        <v>15</v>
      </c>
      <c r="G3" s="92"/>
      <c r="H3" s="92"/>
      <c r="I3" s="88" t="s">
        <v>29</v>
      </c>
      <c r="J3" s="93" t="s">
        <v>30</v>
      </c>
    </row>
    <row r="4" spans="1:78" ht="15.75" customHeight="1" x14ac:dyDescent="0.3">
      <c r="A4" s="88"/>
      <c r="B4" s="88"/>
      <c r="C4" s="88" t="s">
        <v>16</v>
      </c>
      <c r="D4" s="88"/>
      <c r="E4" s="88"/>
      <c r="F4" s="88" t="s">
        <v>16</v>
      </c>
      <c r="G4" s="88"/>
      <c r="H4" s="88"/>
      <c r="I4" s="88"/>
      <c r="J4" s="93"/>
    </row>
    <row r="5" spans="1:78" ht="72.75" customHeight="1" x14ac:dyDescent="0.3">
      <c r="A5" s="88"/>
      <c r="B5" s="88"/>
      <c r="C5" s="23" t="s">
        <v>18</v>
      </c>
      <c r="D5" s="23" t="s">
        <v>19</v>
      </c>
      <c r="E5" s="23" t="s">
        <v>20</v>
      </c>
      <c r="F5" s="23" t="s">
        <v>24</v>
      </c>
      <c r="G5" s="23" t="s">
        <v>25</v>
      </c>
      <c r="H5" s="23" t="s">
        <v>26</v>
      </c>
      <c r="I5" s="88"/>
      <c r="J5" s="93"/>
    </row>
    <row r="6" spans="1:78" ht="20.25" customHeight="1" x14ac:dyDescent="0.3">
      <c r="A6" s="88"/>
      <c r="B6" s="88"/>
      <c r="C6" s="24" t="s">
        <v>8</v>
      </c>
      <c r="D6" s="24" t="s">
        <v>8</v>
      </c>
      <c r="E6" s="24" t="s">
        <v>8</v>
      </c>
      <c r="F6" s="24" t="s">
        <v>8</v>
      </c>
      <c r="G6" s="24" t="s">
        <v>8</v>
      </c>
      <c r="H6" s="24" t="s">
        <v>8</v>
      </c>
      <c r="I6" s="24" t="s">
        <v>32</v>
      </c>
      <c r="J6" s="41" t="s">
        <v>33</v>
      </c>
    </row>
    <row r="7" spans="1:78" s="66" customFormat="1" ht="14.25" customHeight="1" x14ac:dyDescent="0.3">
      <c r="A7" s="24"/>
      <c r="B7" s="24">
        <v>1</v>
      </c>
      <c r="C7" s="24">
        <v>2</v>
      </c>
      <c r="D7" s="24">
        <v>3</v>
      </c>
      <c r="E7" s="24">
        <v>4</v>
      </c>
      <c r="F7" s="24">
        <v>5</v>
      </c>
      <c r="G7" s="24">
        <v>6</v>
      </c>
      <c r="H7" s="24">
        <v>7</v>
      </c>
      <c r="I7" s="24">
        <v>8</v>
      </c>
      <c r="J7" s="41">
        <v>9</v>
      </c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</row>
    <row r="8" spans="1:78" ht="23.25" customHeight="1" x14ac:dyDescent="0.3">
      <c r="A8" s="18"/>
      <c r="B8" s="18" t="s">
        <v>48</v>
      </c>
      <c r="C8" s="6"/>
      <c r="D8" s="6"/>
      <c r="E8" s="6"/>
      <c r="F8" s="6"/>
      <c r="G8" s="6"/>
      <c r="H8" s="6"/>
      <c r="I8" s="59"/>
      <c r="J8" s="8">
        <f t="shared" ref="J8:J21" si="0">(E8+H8)*I8</f>
        <v>0</v>
      </c>
    </row>
    <row r="9" spans="1:78" ht="23.25" customHeight="1" x14ac:dyDescent="0.3">
      <c r="A9" s="18"/>
      <c r="B9" s="81" t="s">
        <v>196</v>
      </c>
      <c r="C9" s="6"/>
      <c r="D9" s="6"/>
      <c r="E9" s="6"/>
      <c r="F9" s="6"/>
      <c r="G9" s="6"/>
      <c r="H9" s="6"/>
      <c r="I9" s="59"/>
      <c r="J9" s="8"/>
    </row>
    <row r="10" spans="1:78" ht="23.25" customHeight="1" x14ac:dyDescent="0.3">
      <c r="A10" s="6">
        <v>1</v>
      </c>
      <c r="B10" s="6" t="s">
        <v>68</v>
      </c>
      <c r="C10" s="6"/>
      <c r="D10" s="6"/>
      <c r="E10" s="6">
        <v>0.2</v>
      </c>
      <c r="F10" s="6"/>
      <c r="G10" s="6"/>
      <c r="H10" s="6"/>
      <c r="I10" s="5">
        <v>10000000</v>
      </c>
      <c r="J10" s="8">
        <f t="shared" si="0"/>
        <v>2000000</v>
      </c>
    </row>
    <row r="11" spans="1:78" ht="23.25" customHeight="1" x14ac:dyDescent="0.3">
      <c r="A11" s="6">
        <v>2</v>
      </c>
      <c r="B11" s="42" t="s">
        <v>51</v>
      </c>
      <c r="C11" s="6"/>
      <c r="D11" s="6"/>
      <c r="E11" s="6">
        <v>0.2</v>
      </c>
      <c r="F11" s="6"/>
      <c r="G11" s="6"/>
      <c r="H11" s="6"/>
      <c r="I11" s="5">
        <v>10000000</v>
      </c>
      <c r="J11" s="8">
        <f t="shared" si="0"/>
        <v>2000000</v>
      </c>
    </row>
    <row r="12" spans="1:78" ht="23.25" customHeight="1" x14ac:dyDescent="0.3">
      <c r="A12" s="6">
        <v>3</v>
      </c>
      <c r="B12" s="42" t="s">
        <v>52</v>
      </c>
      <c r="C12" s="6"/>
      <c r="D12" s="6"/>
      <c r="E12" s="6">
        <v>7.0000000000000007E-2</v>
      </c>
      <c r="F12" s="6"/>
      <c r="G12" s="6"/>
      <c r="H12" s="6"/>
      <c r="I12" s="5">
        <v>10000000</v>
      </c>
      <c r="J12" s="8">
        <f t="shared" si="0"/>
        <v>700000.00000000012</v>
      </c>
    </row>
    <row r="13" spans="1:78" ht="23.25" customHeight="1" x14ac:dyDescent="0.3">
      <c r="A13" s="6">
        <v>4</v>
      </c>
      <c r="B13" s="6" t="s">
        <v>69</v>
      </c>
      <c r="C13" s="6"/>
      <c r="D13" s="6"/>
      <c r="E13" s="6">
        <v>0.1</v>
      </c>
      <c r="F13" s="6"/>
      <c r="G13" s="6"/>
      <c r="H13" s="6"/>
      <c r="I13" s="5">
        <v>10000000</v>
      </c>
      <c r="J13" s="8">
        <f t="shared" si="0"/>
        <v>1000000</v>
      </c>
    </row>
    <row r="14" spans="1:78" ht="23.25" customHeight="1" x14ac:dyDescent="0.3">
      <c r="A14" s="6">
        <v>5</v>
      </c>
      <c r="B14" s="6" t="s">
        <v>70</v>
      </c>
      <c r="C14" s="6"/>
      <c r="D14" s="6"/>
      <c r="E14" s="6">
        <v>0.11</v>
      </c>
      <c r="F14" s="6"/>
      <c r="G14" s="6"/>
      <c r="H14" s="6"/>
      <c r="I14" s="5">
        <v>10000000</v>
      </c>
      <c r="J14" s="8">
        <f t="shared" si="0"/>
        <v>1100000</v>
      </c>
    </row>
    <row r="15" spans="1:78" ht="23.25" customHeight="1" x14ac:dyDescent="0.3">
      <c r="A15" s="6">
        <v>6</v>
      </c>
      <c r="B15" s="6" t="s">
        <v>55</v>
      </c>
      <c r="C15" s="6"/>
      <c r="D15" s="6"/>
      <c r="E15" s="6"/>
      <c r="F15" s="6"/>
      <c r="G15" s="6"/>
      <c r="H15" s="6">
        <v>0.1</v>
      </c>
      <c r="I15" s="20">
        <v>5000000</v>
      </c>
      <c r="J15" s="8">
        <f t="shared" si="0"/>
        <v>500000</v>
      </c>
    </row>
    <row r="16" spans="1:78" ht="23.25" customHeight="1" x14ac:dyDescent="0.3">
      <c r="A16" s="6">
        <v>7</v>
      </c>
      <c r="B16" s="6" t="s">
        <v>54</v>
      </c>
      <c r="C16" s="6"/>
      <c r="D16" s="6"/>
      <c r="E16" s="6">
        <v>0.1</v>
      </c>
      <c r="F16" s="6"/>
      <c r="G16" s="6"/>
      <c r="H16" s="6"/>
      <c r="I16" s="5">
        <v>10000000</v>
      </c>
      <c r="J16" s="8">
        <f t="shared" si="0"/>
        <v>1000000</v>
      </c>
    </row>
    <row r="17" spans="1:10" ht="23.25" customHeight="1" x14ac:dyDescent="0.3">
      <c r="A17" s="6">
        <v>8</v>
      </c>
      <c r="B17" s="6" t="s">
        <v>53</v>
      </c>
      <c r="C17" s="6"/>
      <c r="D17" s="6"/>
      <c r="E17" s="6">
        <v>0.13</v>
      </c>
      <c r="F17" s="6"/>
      <c r="G17" s="6"/>
      <c r="H17" s="6"/>
      <c r="I17" s="5">
        <v>10000000</v>
      </c>
      <c r="J17" s="8">
        <f t="shared" si="0"/>
        <v>1300000</v>
      </c>
    </row>
    <row r="18" spans="1:10" ht="23.25" customHeight="1" x14ac:dyDescent="0.3">
      <c r="A18" s="6">
        <v>9</v>
      </c>
      <c r="B18" s="6" t="s">
        <v>56</v>
      </c>
      <c r="C18" s="6"/>
      <c r="D18" s="6"/>
      <c r="E18" s="6">
        <v>0.1</v>
      </c>
      <c r="F18" s="6"/>
      <c r="G18" s="6"/>
      <c r="H18" s="6"/>
      <c r="I18" s="5">
        <v>10000000</v>
      </c>
      <c r="J18" s="8">
        <f t="shared" si="0"/>
        <v>1000000</v>
      </c>
    </row>
    <row r="19" spans="1:10" ht="23.25" customHeight="1" x14ac:dyDescent="0.3">
      <c r="A19" s="6">
        <v>10</v>
      </c>
      <c r="B19" s="42" t="s">
        <v>71</v>
      </c>
      <c r="C19" s="6"/>
      <c r="D19" s="6"/>
      <c r="E19" s="6">
        <v>0.2</v>
      </c>
      <c r="F19" s="6"/>
      <c r="G19" s="6"/>
      <c r="H19" s="6"/>
      <c r="I19" s="5">
        <v>10000000</v>
      </c>
      <c r="J19" s="8">
        <f t="shared" si="0"/>
        <v>2000000</v>
      </c>
    </row>
    <row r="20" spans="1:10" ht="23.25" customHeight="1" x14ac:dyDescent="0.3">
      <c r="A20" s="6">
        <v>11</v>
      </c>
      <c r="B20" s="42" t="s">
        <v>59</v>
      </c>
      <c r="C20" s="6"/>
      <c r="D20" s="6"/>
      <c r="E20" s="6">
        <v>0.2</v>
      </c>
      <c r="F20" s="6"/>
      <c r="G20" s="6"/>
      <c r="H20" s="6"/>
      <c r="I20" s="5">
        <v>10000000</v>
      </c>
      <c r="J20" s="8">
        <f t="shared" si="0"/>
        <v>2000000</v>
      </c>
    </row>
    <row r="21" spans="1:10" ht="23.25" customHeight="1" x14ac:dyDescent="0.3">
      <c r="A21" s="6">
        <v>12</v>
      </c>
      <c r="B21" s="42" t="s">
        <v>72</v>
      </c>
      <c r="C21" s="6"/>
      <c r="D21" s="6"/>
      <c r="E21" s="6">
        <v>7.0000000000000007E-2</v>
      </c>
      <c r="F21" s="6"/>
      <c r="G21" s="6"/>
      <c r="H21" s="6"/>
      <c r="I21" s="5">
        <v>10000000</v>
      </c>
      <c r="J21" s="8">
        <f t="shared" si="0"/>
        <v>700000.00000000012</v>
      </c>
    </row>
    <row r="22" spans="1:10" ht="23.25" customHeight="1" x14ac:dyDescent="0.3">
      <c r="A22" s="6">
        <v>13</v>
      </c>
      <c r="B22" s="6" t="s">
        <v>61</v>
      </c>
      <c r="C22" s="6"/>
      <c r="D22" s="6"/>
      <c r="E22" s="6">
        <v>7.0000000000000007E-2</v>
      </c>
      <c r="F22" s="6"/>
      <c r="G22" s="6"/>
      <c r="H22" s="6"/>
      <c r="I22" s="5">
        <v>10000000</v>
      </c>
      <c r="J22" s="8">
        <f t="shared" ref="J22:J85" si="1">(E22+H22)*I22</f>
        <v>700000.00000000012</v>
      </c>
    </row>
    <row r="23" spans="1:10" ht="23.25" customHeight="1" x14ac:dyDescent="0.3">
      <c r="A23" s="6">
        <v>14</v>
      </c>
      <c r="B23" s="42" t="s">
        <v>45</v>
      </c>
      <c r="C23" s="6"/>
      <c r="D23" s="6"/>
      <c r="E23" s="6">
        <v>0.18</v>
      </c>
      <c r="F23" s="6"/>
      <c r="G23" s="6"/>
      <c r="H23" s="6"/>
      <c r="I23" s="5">
        <v>10000000</v>
      </c>
      <c r="J23" s="8">
        <f t="shared" si="1"/>
        <v>1800000</v>
      </c>
    </row>
    <row r="24" spans="1:10" ht="23.25" customHeight="1" x14ac:dyDescent="0.3">
      <c r="A24" s="6">
        <v>15</v>
      </c>
      <c r="B24" s="42" t="s">
        <v>73</v>
      </c>
      <c r="C24" s="6"/>
      <c r="D24" s="6"/>
      <c r="E24" s="6">
        <v>0.12</v>
      </c>
      <c r="F24" s="6"/>
      <c r="G24" s="6"/>
      <c r="H24" s="6"/>
      <c r="I24" s="5">
        <v>10000000</v>
      </c>
      <c r="J24" s="8">
        <f t="shared" si="1"/>
        <v>1200000</v>
      </c>
    </row>
    <row r="25" spans="1:10" ht="23.25" customHeight="1" x14ac:dyDescent="0.3">
      <c r="A25" s="6">
        <v>16</v>
      </c>
      <c r="B25" s="6" t="s">
        <v>62</v>
      </c>
      <c r="C25" s="6"/>
      <c r="D25" s="6"/>
      <c r="E25" s="6">
        <v>0.16</v>
      </c>
      <c r="F25" s="6"/>
      <c r="G25" s="6"/>
      <c r="H25" s="6"/>
      <c r="I25" s="5">
        <v>10000000</v>
      </c>
      <c r="J25" s="8">
        <f t="shared" si="1"/>
        <v>1600000</v>
      </c>
    </row>
    <row r="26" spans="1:10" ht="23.25" customHeight="1" x14ac:dyDescent="0.3">
      <c r="A26" s="6">
        <v>17</v>
      </c>
      <c r="B26" s="6" t="s">
        <v>63</v>
      </c>
      <c r="C26" s="6"/>
      <c r="D26" s="6"/>
      <c r="E26" s="6">
        <v>0.08</v>
      </c>
      <c r="F26" s="6"/>
      <c r="G26" s="6"/>
      <c r="H26" s="6"/>
      <c r="I26" s="5">
        <v>10000000</v>
      </c>
      <c r="J26" s="8">
        <f t="shared" si="1"/>
        <v>800000</v>
      </c>
    </row>
    <row r="27" spans="1:10" ht="23.25" customHeight="1" x14ac:dyDescent="0.3">
      <c r="A27" s="6">
        <v>18</v>
      </c>
      <c r="B27" s="6" t="s">
        <v>75</v>
      </c>
      <c r="C27" s="6"/>
      <c r="D27" s="6"/>
      <c r="E27" s="6">
        <v>0.09</v>
      </c>
      <c r="F27" s="6"/>
      <c r="G27" s="6"/>
      <c r="H27" s="6"/>
      <c r="I27" s="5">
        <v>10000000</v>
      </c>
      <c r="J27" s="8">
        <f t="shared" si="1"/>
        <v>900000</v>
      </c>
    </row>
    <row r="28" spans="1:10" ht="23.25" customHeight="1" x14ac:dyDescent="0.3">
      <c r="A28" s="6">
        <v>19</v>
      </c>
      <c r="B28" s="6" t="s">
        <v>64</v>
      </c>
      <c r="C28" s="6"/>
      <c r="D28" s="6"/>
      <c r="E28" s="6">
        <v>0.19</v>
      </c>
      <c r="F28" s="6"/>
      <c r="G28" s="6"/>
      <c r="H28" s="6"/>
      <c r="I28" s="5">
        <v>10000000</v>
      </c>
      <c r="J28" s="8">
        <f t="shared" si="1"/>
        <v>1900000</v>
      </c>
    </row>
    <row r="29" spans="1:10" ht="23.25" customHeight="1" x14ac:dyDescent="0.3">
      <c r="A29" s="6">
        <v>20</v>
      </c>
      <c r="B29" s="6" t="s">
        <v>65</v>
      </c>
      <c r="C29" s="6"/>
      <c r="D29" s="6"/>
      <c r="E29" s="6">
        <v>0.22</v>
      </c>
      <c r="F29" s="6"/>
      <c r="G29" s="6"/>
      <c r="H29" s="6"/>
      <c r="I29" s="5">
        <v>10000000</v>
      </c>
      <c r="J29" s="8">
        <f t="shared" si="1"/>
        <v>2200000</v>
      </c>
    </row>
    <row r="30" spans="1:10" ht="23.25" customHeight="1" x14ac:dyDescent="0.3">
      <c r="A30" s="6">
        <v>21</v>
      </c>
      <c r="B30" s="6" t="s">
        <v>76</v>
      </c>
      <c r="C30" s="6"/>
      <c r="D30" s="6"/>
      <c r="E30" s="6">
        <v>0.21</v>
      </c>
      <c r="F30" s="6"/>
      <c r="G30" s="6"/>
      <c r="H30" s="6"/>
      <c r="I30" s="5">
        <v>10000000</v>
      </c>
      <c r="J30" s="8">
        <f t="shared" si="1"/>
        <v>2100000</v>
      </c>
    </row>
    <row r="31" spans="1:10" ht="23.25" customHeight="1" x14ac:dyDescent="0.3">
      <c r="A31" s="6">
        <v>22</v>
      </c>
      <c r="B31" s="6" t="s">
        <v>66</v>
      </c>
      <c r="C31" s="6"/>
      <c r="D31" s="6"/>
      <c r="E31" s="6">
        <v>0.14000000000000001</v>
      </c>
      <c r="F31" s="6"/>
      <c r="G31" s="6"/>
      <c r="H31" s="6"/>
      <c r="I31" s="5">
        <v>10000000</v>
      </c>
      <c r="J31" s="8">
        <f t="shared" si="1"/>
        <v>1400000.0000000002</v>
      </c>
    </row>
    <row r="32" spans="1:10" ht="23.25" customHeight="1" x14ac:dyDescent="0.3">
      <c r="A32" s="6">
        <v>23</v>
      </c>
      <c r="B32" s="6" t="s">
        <v>77</v>
      </c>
      <c r="C32" s="6"/>
      <c r="D32" s="6"/>
      <c r="E32" s="6">
        <v>0.09</v>
      </c>
      <c r="F32" s="6"/>
      <c r="G32" s="6"/>
      <c r="H32" s="6"/>
      <c r="I32" s="5">
        <v>10000000</v>
      </c>
      <c r="J32" s="8">
        <f t="shared" si="1"/>
        <v>900000</v>
      </c>
    </row>
    <row r="33" spans="1:10" ht="23.25" customHeight="1" x14ac:dyDescent="0.3">
      <c r="A33" s="6">
        <v>24</v>
      </c>
      <c r="B33" s="6" t="s">
        <v>49</v>
      </c>
      <c r="C33" s="6"/>
      <c r="D33" s="6"/>
      <c r="E33" s="6">
        <v>0.14000000000000001</v>
      </c>
      <c r="F33" s="6"/>
      <c r="G33" s="6"/>
      <c r="H33" s="6"/>
      <c r="I33" s="5">
        <v>10000000</v>
      </c>
      <c r="J33" s="8">
        <f t="shared" si="1"/>
        <v>1400000.0000000002</v>
      </c>
    </row>
    <row r="34" spans="1:10" ht="23.25" customHeight="1" x14ac:dyDescent="0.3">
      <c r="A34" s="6">
        <v>25</v>
      </c>
      <c r="B34" s="6" t="s">
        <v>78</v>
      </c>
      <c r="C34" s="6"/>
      <c r="D34" s="6"/>
      <c r="E34" s="6">
        <v>0.1</v>
      </c>
      <c r="F34" s="6"/>
      <c r="G34" s="6"/>
      <c r="H34" s="6"/>
      <c r="I34" s="5">
        <v>10000000</v>
      </c>
      <c r="J34" s="8">
        <f t="shared" si="1"/>
        <v>1000000</v>
      </c>
    </row>
    <row r="35" spans="1:10" ht="23.25" customHeight="1" x14ac:dyDescent="0.3">
      <c r="A35" s="6">
        <v>26</v>
      </c>
      <c r="B35" s="6" t="s">
        <v>174</v>
      </c>
      <c r="C35" s="6"/>
      <c r="D35" s="6"/>
      <c r="E35" s="6">
        <v>0.09</v>
      </c>
      <c r="F35" s="6"/>
      <c r="G35" s="6"/>
      <c r="H35" s="6"/>
      <c r="I35" s="5">
        <v>10000000</v>
      </c>
      <c r="J35" s="8">
        <f t="shared" si="1"/>
        <v>900000</v>
      </c>
    </row>
    <row r="36" spans="1:10" ht="23.25" customHeight="1" x14ac:dyDescent="0.3">
      <c r="A36" s="6">
        <v>27</v>
      </c>
      <c r="B36" s="6" t="s">
        <v>175</v>
      </c>
      <c r="C36" s="6"/>
      <c r="D36" s="6"/>
      <c r="E36" s="6">
        <v>0.1</v>
      </c>
      <c r="F36" s="6"/>
      <c r="G36" s="6"/>
      <c r="H36" s="6"/>
      <c r="I36" s="5">
        <v>10000000</v>
      </c>
      <c r="J36" s="8">
        <f t="shared" si="1"/>
        <v>1000000</v>
      </c>
    </row>
    <row r="37" spans="1:10" ht="23.25" customHeight="1" x14ac:dyDescent="0.3">
      <c r="A37" s="6">
        <v>28</v>
      </c>
      <c r="B37" s="6" t="s">
        <v>81</v>
      </c>
      <c r="C37" s="6"/>
      <c r="D37" s="6"/>
      <c r="E37" s="6">
        <v>0.23</v>
      </c>
      <c r="F37" s="6"/>
      <c r="G37" s="6"/>
      <c r="H37" s="6"/>
      <c r="I37" s="5">
        <v>10000000</v>
      </c>
      <c r="J37" s="8">
        <f t="shared" si="1"/>
        <v>2300000</v>
      </c>
    </row>
    <row r="38" spans="1:10" ht="23.25" customHeight="1" x14ac:dyDescent="0.3">
      <c r="A38" s="6">
        <v>29</v>
      </c>
      <c r="B38" s="6" t="s">
        <v>82</v>
      </c>
      <c r="C38" s="6"/>
      <c r="D38" s="6"/>
      <c r="E38" s="6">
        <v>0.04</v>
      </c>
      <c r="F38" s="6"/>
      <c r="G38" s="6"/>
      <c r="H38" s="6"/>
      <c r="I38" s="5">
        <v>10000000</v>
      </c>
      <c r="J38" s="8">
        <f t="shared" si="1"/>
        <v>400000</v>
      </c>
    </row>
    <row r="39" spans="1:10" ht="23.25" customHeight="1" x14ac:dyDescent="0.3">
      <c r="A39" s="6">
        <v>30</v>
      </c>
      <c r="B39" s="6" t="s">
        <v>83</v>
      </c>
      <c r="C39" s="6"/>
      <c r="D39" s="6"/>
      <c r="E39" s="6">
        <v>0.05</v>
      </c>
      <c r="F39" s="6"/>
      <c r="G39" s="6"/>
      <c r="H39" s="6"/>
      <c r="I39" s="5">
        <v>10000000</v>
      </c>
      <c r="J39" s="8">
        <f t="shared" si="1"/>
        <v>500000</v>
      </c>
    </row>
    <row r="40" spans="1:10" ht="23.25" customHeight="1" x14ac:dyDescent="0.3">
      <c r="A40" s="6">
        <v>31</v>
      </c>
      <c r="B40" s="6" t="s">
        <v>86</v>
      </c>
      <c r="C40" s="6"/>
      <c r="D40" s="6"/>
      <c r="E40" s="6">
        <v>0.18</v>
      </c>
      <c r="F40" s="6"/>
      <c r="G40" s="6"/>
      <c r="H40" s="6"/>
      <c r="I40" s="5">
        <v>10000000</v>
      </c>
      <c r="J40" s="8">
        <f t="shared" si="1"/>
        <v>1800000</v>
      </c>
    </row>
    <row r="41" spans="1:10" ht="23.25" customHeight="1" x14ac:dyDescent="0.3">
      <c r="A41" s="6">
        <v>32</v>
      </c>
      <c r="B41" s="6" t="s">
        <v>87</v>
      </c>
      <c r="C41" s="6"/>
      <c r="D41" s="6"/>
      <c r="E41" s="6">
        <v>0.06</v>
      </c>
      <c r="F41" s="6"/>
      <c r="G41" s="6"/>
      <c r="H41" s="6"/>
      <c r="I41" s="5">
        <v>10000000</v>
      </c>
      <c r="J41" s="8">
        <f t="shared" si="1"/>
        <v>600000</v>
      </c>
    </row>
    <row r="42" spans="1:10" ht="23.25" customHeight="1" x14ac:dyDescent="0.3">
      <c r="A42" s="6">
        <v>33</v>
      </c>
      <c r="B42" s="6" t="s">
        <v>88</v>
      </c>
      <c r="C42" s="6"/>
      <c r="D42" s="6"/>
      <c r="E42" s="6">
        <v>0.05</v>
      </c>
      <c r="F42" s="6"/>
      <c r="G42" s="6"/>
      <c r="H42" s="6"/>
      <c r="I42" s="5">
        <v>10000000</v>
      </c>
      <c r="J42" s="8">
        <f t="shared" si="1"/>
        <v>500000</v>
      </c>
    </row>
    <row r="43" spans="1:10" ht="23.25" customHeight="1" x14ac:dyDescent="0.3">
      <c r="A43" s="6">
        <v>34</v>
      </c>
      <c r="B43" s="6" t="s">
        <v>89</v>
      </c>
      <c r="C43" s="6"/>
      <c r="D43" s="6"/>
      <c r="E43" s="6">
        <v>7.0000000000000007E-2</v>
      </c>
      <c r="F43" s="6"/>
      <c r="G43" s="6"/>
      <c r="H43" s="6"/>
      <c r="I43" s="5">
        <v>10000000</v>
      </c>
      <c r="J43" s="8">
        <f t="shared" si="1"/>
        <v>700000.00000000012</v>
      </c>
    </row>
    <row r="44" spans="1:10" ht="23.25" customHeight="1" x14ac:dyDescent="0.3">
      <c r="A44" s="6">
        <v>35</v>
      </c>
      <c r="B44" s="6" t="s">
        <v>90</v>
      </c>
      <c r="C44" s="6"/>
      <c r="D44" s="6"/>
      <c r="E44" s="6">
        <v>0.12</v>
      </c>
      <c r="F44" s="6"/>
      <c r="G44" s="6"/>
      <c r="H44" s="6"/>
      <c r="I44" s="5">
        <v>10000000</v>
      </c>
      <c r="J44" s="8">
        <f t="shared" si="1"/>
        <v>1200000</v>
      </c>
    </row>
    <row r="45" spans="1:10" ht="23.25" customHeight="1" x14ac:dyDescent="0.3">
      <c r="A45" s="6">
        <v>36</v>
      </c>
      <c r="B45" s="6" t="s">
        <v>92</v>
      </c>
      <c r="C45" s="6"/>
      <c r="D45" s="6"/>
      <c r="E45" s="6">
        <v>0.22</v>
      </c>
      <c r="F45" s="6"/>
      <c r="G45" s="6"/>
      <c r="H45" s="6"/>
      <c r="I45" s="5">
        <v>10000000</v>
      </c>
      <c r="J45" s="8">
        <f t="shared" si="1"/>
        <v>2200000</v>
      </c>
    </row>
    <row r="46" spans="1:10" ht="23.25" customHeight="1" x14ac:dyDescent="0.3">
      <c r="A46" s="6">
        <v>37</v>
      </c>
      <c r="B46" s="6" t="s">
        <v>93</v>
      </c>
      <c r="C46" s="6"/>
      <c r="D46" s="6"/>
      <c r="E46" s="6">
        <v>7.0000000000000007E-2</v>
      </c>
      <c r="F46" s="6"/>
      <c r="G46" s="6"/>
      <c r="H46" s="6"/>
      <c r="I46" s="5">
        <v>10000000</v>
      </c>
      <c r="J46" s="8">
        <f t="shared" si="1"/>
        <v>700000.00000000012</v>
      </c>
    </row>
    <row r="47" spans="1:10" ht="23.25" customHeight="1" x14ac:dyDescent="0.3">
      <c r="A47" s="6">
        <v>38</v>
      </c>
      <c r="B47" s="6" t="s">
        <v>94</v>
      </c>
      <c r="C47" s="6"/>
      <c r="D47" s="6"/>
      <c r="E47" s="6">
        <v>0.06</v>
      </c>
      <c r="F47" s="6"/>
      <c r="G47" s="6"/>
      <c r="H47" s="6"/>
      <c r="I47" s="5">
        <v>10000000</v>
      </c>
      <c r="J47" s="8">
        <f t="shared" si="1"/>
        <v>600000</v>
      </c>
    </row>
    <row r="48" spans="1:10" ht="23.25" customHeight="1" x14ac:dyDescent="0.3">
      <c r="A48" s="6">
        <v>39</v>
      </c>
      <c r="B48" s="6" t="s">
        <v>176</v>
      </c>
      <c r="C48" s="6"/>
      <c r="D48" s="6"/>
      <c r="E48" s="6">
        <v>0.04</v>
      </c>
      <c r="F48" s="6"/>
      <c r="G48" s="6"/>
      <c r="H48" s="6"/>
      <c r="I48" s="5">
        <v>10000000</v>
      </c>
      <c r="J48" s="8">
        <f t="shared" si="1"/>
        <v>400000</v>
      </c>
    </row>
    <row r="49" spans="1:10" ht="23.25" customHeight="1" x14ac:dyDescent="0.3">
      <c r="A49" s="6">
        <v>40</v>
      </c>
      <c r="B49" s="6" t="s">
        <v>97</v>
      </c>
      <c r="C49" s="6"/>
      <c r="D49" s="6"/>
      <c r="E49" s="6">
        <v>0.05</v>
      </c>
      <c r="F49" s="6"/>
      <c r="G49" s="6"/>
      <c r="H49" s="6"/>
      <c r="I49" s="5">
        <v>10000000</v>
      </c>
      <c r="J49" s="8">
        <f t="shared" si="1"/>
        <v>500000</v>
      </c>
    </row>
    <row r="50" spans="1:10" ht="23.25" customHeight="1" x14ac:dyDescent="0.3">
      <c r="A50" s="6">
        <v>41</v>
      </c>
      <c r="B50" s="6" t="s">
        <v>98</v>
      </c>
      <c r="C50" s="6"/>
      <c r="D50" s="6"/>
      <c r="E50" s="6">
        <v>0.15</v>
      </c>
      <c r="F50" s="6"/>
      <c r="G50" s="6"/>
      <c r="H50" s="6"/>
      <c r="I50" s="5">
        <v>10000000</v>
      </c>
      <c r="J50" s="8">
        <f t="shared" si="1"/>
        <v>1500000</v>
      </c>
    </row>
    <row r="51" spans="1:10" ht="23.25" customHeight="1" x14ac:dyDescent="0.3">
      <c r="A51" s="6">
        <v>42</v>
      </c>
      <c r="B51" s="6" t="s">
        <v>99</v>
      </c>
      <c r="C51" s="6"/>
      <c r="D51" s="6"/>
      <c r="E51" s="6">
        <v>0.08</v>
      </c>
      <c r="F51" s="6"/>
      <c r="G51" s="6"/>
      <c r="H51" s="6"/>
      <c r="I51" s="5">
        <v>10000000</v>
      </c>
      <c r="J51" s="8">
        <f t="shared" si="1"/>
        <v>800000</v>
      </c>
    </row>
    <row r="52" spans="1:10" ht="23.25" customHeight="1" x14ac:dyDescent="0.3">
      <c r="A52" s="6">
        <v>43</v>
      </c>
      <c r="B52" s="6" t="s">
        <v>100</v>
      </c>
      <c r="C52" s="6"/>
      <c r="D52" s="6"/>
      <c r="E52" s="6">
        <v>0.08</v>
      </c>
      <c r="F52" s="6"/>
      <c r="G52" s="6"/>
      <c r="H52" s="6"/>
      <c r="I52" s="5">
        <v>10000000</v>
      </c>
      <c r="J52" s="8">
        <f t="shared" si="1"/>
        <v>800000</v>
      </c>
    </row>
    <row r="53" spans="1:10" ht="23.25" customHeight="1" x14ac:dyDescent="0.3">
      <c r="A53" s="6">
        <v>44</v>
      </c>
      <c r="B53" s="6" t="s">
        <v>101</v>
      </c>
      <c r="C53" s="6"/>
      <c r="D53" s="6"/>
      <c r="E53" s="6">
        <v>0.14000000000000001</v>
      </c>
      <c r="F53" s="6"/>
      <c r="G53" s="6"/>
      <c r="H53" s="6"/>
      <c r="I53" s="5">
        <v>10000000</v>
      </c>
      <c r="J53" s="8">
        <f t="shared" si="1"/>
        <v>1400000.0000000002</v>
      </c>
    </row>
    <row r="54" spans="1:10" ht="23.25" customHeight="1" x14ac:dyDescent="0.3">
      <c r="A54" s="6">
        <v>45</v>
      </c>
      <c r="B54" s="6" t="s">
        <v>103</v>
      </c>
      <c r="C54" s="6"/>
      <c r="D54" s="6"/>
      <c r="E54" s="6">
        <v>0.02</v>
      </c>
      <c r="F54" s="6"/>
      <c r="G54" s="6"/>
      <c r="H54" s="6"/>
      <c r="I54" s="5">
        <v>10000000</v>
      </c>
      <c r="J54" s="8">
        <f t="shared" si="1"/>
        <v>200000</v>
      </c>
    </row>
    <row r="55" spans="1:10" ht="23.25" customHeight="1" x14ac:dyDescent="0.3">
      <c r="A55" s="6">
        <v>46</v>
      </c>
      <c r="B55" s="6" t="s">
        <v>105</v>
      </c>
      <c r="C55" s="6"/>
      <c r="D55" s="6"/>
      <c r="E55" s="6">
        <v>0.1</v>
      </c>
      <c r="F55" s="6"/>
      <c r="G55" s="6"/>
      <c r="H55" s="6"/>
      <c r="I55" s="5">
        <v>10000000</v>
      </c>
      <c r="J55" s="8">
        <f t="shared" si="1"/>
        <v>1000000</v>
      </c>
    </row>
    <row r="56" spans="1:10" ht="23.25" customHeight="1" x14ac:dyDescent="0.3">
      <c r="A56" s="6">
        <v>47</v>
      </c>
      <c r="B56" s="6" t="s">
        <v>106</v>
      </c>
      <c r="C56" s="6"/>
      <c r="D56" s="6"/>
      <c r="E56" s="6">
        <v>7.0000000000000007E-2</v>
      </c>
      <c r="F56" s="6"/>
      <c r="G56" s="6"/>
      <c r="H56" s="6"/>
      <c r="I56" s="5">
        <v>10000000</v>
      </c>
      <c r="J56" s="8">
        <f t="shared" si="1"/>
        <v>700000.00000000012</v>
      </c>
    </row>
    <row r="57" spans="1:10" ht="23.25" customHeight="1" x14ac:dyDescent="0.3">
      <c r="A57" s="6">
        <v>48</v>
      </c>
      <c r="B57" s="6" t="s">
        <v>108</v>
      </c>
      <c r="C57" s="6"/>
      <c r="D57" s="6"/>
      <c r="E57" s="6">
        <v>0.05</v>
      </c>
      <c r="F57" s="6"/>
      <c r="G57" s="6"/>
      <c r="H57" s="6"/>
      <c r="I57" s="5">
        <v>10000000</v>
      </c>
      <c r="J57" s="8">
        <f t="shared" si="1"/>
        <v>500000</v>
      </c>
    </row>
    <row r="58" spans="1:10" ht="23.25" customHeight="1" x14ac:dyDescent="0.3">
      <c r="A58" s="6">
        <v>49</v>
      </c>
      <c r="B58" s="6" t="s">
        <v>109</v>
      </c>
      <c r="C58" s="6"/>
      <c r="D58" s="6"/>
      <c r="E58" s="6">
        <v>0.15</v>
      </c>
      <c r="F58" s="6"/>
      <c r="G58" s="6"/>
      <c r="H58" s="6"/>
      <c r="I58" s="5">
        <v>10000000</v>
      </c>
      <c r="J58" s="8">
        <f t="shared" si="1"/>
        <v>1500000</v>
      </c>
    </row>
    <row r="59" spans="1:10" ht="23.25" customHeight="1" x14ac:dyDescent="0.3">
      <c r="A59" s="6">
        <v>50</v>
      </c>
      <c r="B59" s="6" t="s">
        <v>178</v>
      </c>
      <c r="C59" s="6"/>
      <c r="D59" s="6"/>
      <c r="E59" s="6">
        <v>0.1</v>
      </c>
      <c r="F59" s="6"/>
      <c r="G59" s="6"/>
      <c r="H59" s="6"/>
      <c r="I59" s="5">
        <v>10000000</v>
      </c>
      <c r="J59" s="8">
        <f t="shared" si="1"/>
        <v>1000000</v>
      </c>
    </row>
    <row r="60" spans="1:10" ht="23.25" customHeight="1" x14ac:dyDescent="0.3">
      <c r="A60" s="6">
        <v>51</v>
      </c>
      <c r="B60" s="6" t="s">
        <v>111</v>
      </c>
      <c r="C60" s="6"/>
      <c r="D60" s="6"/>
      <c r="E60" s="6">
        <v>4.4999999999999998E-2</v>
      </c>
      <c r="F60" s="6"/>
      <c r="G60" s="6"/>
      <c r="H60" s="6"/>
      <c r="I60" s="5">
        <v>10000000</v>
      </c>
      <c r="J60" s="8">
        <f t="shared" si="1"/>
        <v>450000</v>
      </c>
    </row>
    <row r="61" spans="1:10" ht="23.25" customHeight="1" x14ac:dyDescent="0.3">
      <c r="A61" s="6">
        <v>52</v>
      </c>
      <c r="B61" s="6" t="s">
        <v>112</v>
      </c>
      <c r="C61" s="6"/>
      <c r="D61" s="6"/>
      <c r="E61" s="6">
        <v>0.18</v>
      </c>
      <c r="F61" s="6"/>
      <c r="G61" s="6"/>
      <c r="H61" s="6"/>
      <c r="I61" s="5">
        <v>10000000</v>
      </c>
      <c r="J61" s="8">
        <f t="shared" si="1"/>
        <v>1800000</v>
      </c>
    </row>
    <row r="62" spans="1:10" ht="23.25" customHeight="1" x14ac:dyDescent="0.3">
      <c r="A62" s="6">
        <v>53</v>
      </c>
      <c r="B62" s="6" t="s">
        <v>114</v>
      </c>
      <c r="C62" s="6"/>
      <c r="D62" s="6"/>
      <c r="E62" s="6">
        <v>0.1</v>
      </c>
      <c r="F62" s="6"/>
      <c r="G62" s="6"/>
      <c r="H62" s="6"/>
      <c r="I62" s="5">
        <v>10000000</v>
      </c>
      <c r="J62" s="8">
        <f t="shared" si="1"/>
        <v>1000000</v>
      </c>
    </row>
    <row r="63" spans="1:10" ht="23.25" customHeight="1" x14ac:dyDescent="0.3">
      <c r="A63" s="6">
        <v>54</v>
      </c>
      <c r="B63" s="6" t="s">
        <v>117</v>
      </c>
      <c r="C63" s="6"/>
      <c r="D63" s="6"/>
      <c r="E63" s="6">
        <v>7.0000000000000007E-2</v>
      </c>
      <c r="F63" s="6"/>
      <c r="G63" s="6"/>
      <c r="H63" s="6"/>
      <c r="I63" s="5">
        <v>10000000</v>
      </c>
      <c r="J63" s="8">
        <f t="shared" si="1"/>
        <v>700000.00000000012</v>
      </c>
    </row>
    <row r="64" spans="1:10" ht="23.25" customHeight="1" x14ac:dyDescent="0.3">
      <c r="A64" s="6">
        <v>55</v>
      </c>
      <c r="B64" s="6" t="s">
        <v>118</v>
      </c>
      <c r="C64" s="6"/>
      <c r="D64" s="6"/>
      <c r="E64" s="6">
        <v>0.22</v>
      </c>
      <c r="F64" s="6"/>
      <c r="G64" s="6"/>
      <c r="H64" s="6"/>
      <c r="I64" s="5">
        <v>10000000</v>
      </c>
      <c r="J64" s="8">
        <f t="shared" si="1"/>
        <v>2200000</v>
      </c>
    </row>
    <row r="65" spans="1:10" ht="23.25" customHeight="1" x14ac:dyDescent="0.3">
      <c r="A65" s="6">
        <v>56</v>
      </c>
      <c r="B65" s="6" t="s">
        <v>119</v>
      </c>
      <c r="C65" s="6"/>
      <c r="D65" s="6"/>
      <c r="E65" s="6">
        <v>0.13</v>
      </c>
      <c r="F65" s="6"/>
      <c r="G65" s="6"/>
      <c r="H65" s="6"/>
      <c r="I65" s="5">
        <v>10000000</v>
      </c>
      <c r="J65" s="8">
        <f t="shared" si="1"/>
        <v>1300000</v>
      </c>
    </row>
    <row r="66" spans="1:10" ht="23.25" customHeight="1" x14ac:dyDescent="0.3">
      <c r="A66" s="6">
        <v>57</v>
      </c>
      <c r="B66" s="6" t="s">
        <v>120</v>
      </c>
      <c r="C66" s="6"/>
      <c r="D66" s="6"/>
      <c r="E66" s="6"/>
      <c r="F66" s="6"/>
      <c r="G66" s="6"/>
      <c r="H66" s="6">
        <v>0.14000000000000001</v>
      </c>
      <c r="I66" s="20">
        <v>5000000</v>
      </c>
      <c r="J66" s="8">
        <f t="shared" si="1"/>
        <v>700000.00000000012</v>
      </c>
    </row>
    <row r="67" spans="1:10" ht="23.25" customHeight="1" x14ac:dyDescent="0.3">
      <c r="A67" s="6">
        <v>58</v>
      </c>
      <c r="B67" s="6" t="s">
        <v>121</v>
      </c>
      <c r="C67" s="6"/>
      <c r="D67" s="6"/>
      <c r="E67" s="6">
        <v>0.08</v>
      </c>
      <c r="F67" s="6"/>
      <c r="G67" s="6"/>
      <c r="H67" s="6"/>
      <c r="I67" s="5">
        <v>10000000</v>
      </c>
      <c r="J67" s="8">
        <f t="shared" si="1"/>
        <v>800000</v>
      </c>
    </row>
    <row r="68" spans="1:10" ht="23.25" customHeight="1" x14ac:dyDescent="0.3">
      <c r="A68" s="6">
        <v>59</v>
      </c>
      <c r="B68" s="6" t="s">
        <v>122</v>
      </c>
      <c r="C68" s="6"/>
      <c r="D68" s="6"/>
      <c r="E68" s="6">
        <v>0.03</v>
      </c>
      <c r="F68" s="6"/>
      <c r="G68" s="6"/>
      <c r="H68" s="6"/>
      <c r="I68" s="5">
        <v>10000000</v>
      </c>
      <c r="J68" s="8">
        <f t="shared" si="1"/>
        <v>300000</v>
      </c>
    </row>
    <row r="69" spans="1:10" ht="23.25" customHeight="1" x14ac:dyDescent="0.3">
      <c r="A69" s="6">
        <v>60</v>
      </c>
      <c r="B69" s="6" t="s">
        <v>123</v>
      </c>
      <c r="C69" s="6"/>
      <c r="D69" s="6"/>
      <c r="E69" s="6">
        <v>0.1</v>
      </c>
      <c r="F69" s="6"/>
      <c r="G69" s="6"/>
      <c r="H69" s="6"/>
      <c r="I69" s="5">
        <v>10000000</v>
      </c>
      <c r="J69" s="8">
        <f t="shared" si="1"/>
        <v>1000000</v>
      </c>
    </row>
    <row r="70" spans="1:10" ht="23.25" customHeight="1" x14ac:dyDescent="0.3">
      <c r="A70" s="6">
        <v>61</v>
      </c>
      <c r="B70" s="6" t="s">
        <v>125</v>
      </c>
      <c r="C70" s="6"/>
      <c r="D70" s="6"/>
      <c r="E70" s="6">
        <v>0.09</v>
      </c>
      <c r="F70" s="6"/>
      <c r="G70" s="6"/>
      <c r="H70" s="6"/>
      <c r="I70" s="5">
        <v>10000000</v>
      </c>
      <c r="J70" s="8">
        <f t="shared" si="1"/>
        <v>900000</v>
      </c>
    </row>
    <row r="71" spans="1:10" ht="23.25" customHeight="1" x14ac:dyDescent="0.3">
      <c r="A71" s="6">
        <v>62</v>
      </c>
      <c r="B71" s="6" t="s">
        <v>126</v>
      </c>
      <c r="C71" s="6"/>
      <c r="D71" s="6"/>
      <c r="E71" s="6">
        <v>0.06</v>
      </c>
      <c r="F71" s="6"/>
      <c r="G71" s="6"/>
      <c r="H71" s="6"/>
      <c r="I71" s="5">
        <v>10000000</v>
      </c>
      <c r="J71" s="8">
        <f t="shared" si="1"/>
        <v>600000</v>
      </c>
    </row>
    <row r="72" spans="1:10" ht="23.25" customHeight="1" x14ac:dyDescent="0.3">
      <c r="A72" s="6">
        <v>63</v>
      </c>
      <c r="B72" s="6" t="s">
        <v>127</v>
      </c>
      <c r="C72" s="6"/>
      <c r="D72" s="6"/>
      <c r="E72" s="6">
        <v>0.09</v>
      </c>
      <c r="F72" s="6"/>
      <c r="G72" s="6"/>
      <c r="H72" s="6"/>
      <c r="I72" s="5">
        <v>10000000</v>
      </c>
      <c r="J72" s="8">
        <f t="shared" si="1"/>
        <v>900000</v>
      </c>
    </row>
    <row r="73" spans="1:10" ht="23.25" customHeight="1" x14ac:dyDescent="0.3">
      <c r="A73" s="6">
        <v>64</v>
      </c>
      <c r="B73" s="6" t="s">
        <v>128</v>
      </c>
      <c r="C73" s="6"/>
      <c r="D73" s="6"/>
      <c r="E73" s="6">
        <v>0.1</v>
      </c>
      <c r="F73" s="6"/>
      <c r="G73" s="6"/>
      <c r="H73" s="6"/>
      <c r="I73" s="5">
        <v>10000000</v>
      </c>
      <c r="J73" s="8">
        <f t="shared" si="1"/>
        <v>1000000</v>
      </c>
    </row>
    <row r="74" spans="1:10" ht="23.25" customHeight="1" x14ac:dyDescent="0.3">
      <c r="A74" s="6">
        <v>65</v>
      </c>
      <c r="B74" s="6" t="s">
        <v>179</v>
      </c>
      <c r="C74" s="6"/>
      <c r="D74" s="6"/>
      <c r="E74" s="6">
        <v>0.04</v>
      </c>
      <c r="F74" s="6"/>
      <c r="G74" s="6"/>
      <c r="H74" s="6"/>
      <c r="I74" s="5">
        <v>10000000</v>
      </c>
      <c r="J74" s="8">
        <f t="shared" si="1"/>
        <v>400000</v>
      </c>
    </row>
    <row r="75" spans="1:10" ht="23.25" customHeight="1" x14ac:dyDescent="0.3">
      <c r="A75" s="6">
        <v>66</v>
      </c>
      <c r="B75" s="6" t="s">
        <v>130</v>
      </c>
      <c r="C75" s="6"/>
      <c r="D75" s="6"/>
      <c r="E75" s="6">
        <v>0.14000000000000001</v>
      </c>
      <c r="F75" s="6"/>
      <c r="G75" s="6"/>
      <c r="H75" s="6"/>
      <c r="I75" s="5">
        <v>10000000</v>
      </c>
      <c r="J75" s="8">
        <f t="shared" si="1"/>
        <v>1400000.0000000002</v>
      </c>
    </row>
    <row r="76" spans="1:10" ht="23.25" customHeight="1" x14ac:dyDescent="0.3">
      <c r="A76" s="6">
        <v>67</v>
      </c>
      <c r="B76" s="6" t="s">
        <v>131</v>
      </c>
      <c r="C76" s="6"/>
      <c r="D76" s="6"/>
      <c r="E76" s="6">
        <v>0.01</v>
      </c>
      <c r="F76" s="6"/>
      <c r="G76" s="6"/>
      <c r="H76" s="6"/>
      <c r="I76" s="5">
        <v>10000000</v>
      </c>
      <c r="J76" s="8">
        <f t="shared" si="1"/>
        <v>100000</v>
      </c>
    </row>
    <row r="77" spans="1:10" ht="23.25" customHeight="1" x14ac:dyDescent="0.3">
      <c r="A77" s="6">
        <v>68</v>
      </c>
      <c r="B77" s="6" t="s">
        <v>132</v>
      </c>
      <c r="C77" s="6"/>
      <c r="D77" s="6"/>
      <c r="E77" s="6">
        <v>0.06</v>
      </c>
      <c r="F77" s="6"/>
      <c r="G77" s="6"/>
      <c r="H77" s="6"/>
      <c r="I77" s="5">
        <v>10000000</v>
      </c>
      <c r="J77" s="8">
        <f t="shared" si="1"/>
        <v>600000</v>
      </c>
    </row>
    <row r="78" spans="1:10" ht="23.25" customHeight="1" x14ac:dyDescent="0.3">
      <c r="A78" s="6">
        <v>69</v>
      </c>
      <c r="B78" s="6" t="s">
        <v>137</v>
      </c>
      <c r="C78" s="6"/>
      <c r="D78" s="6"/>
      <c r="E78" s="6">
        <v>7.0000000000000007E-2</v>
      </c>
      <c r="F78" s="6"/>
      <c r="G78" s="6"/>
      <c r="H78" s="6"/>
      <c r="I78" s="5">
        <v>10000000</v>
      </c>
      <c r="J78" s="8">
        <f t="shared" si="1"/>
        <v>700000.00000000012</v>
      </c>
    </row>
    <row r="79" spans="1:10" ht="23.25" customHeight="1" x14ac:dyDescent="0.3">
      <c r="A79" s="6">
        <v>70</v>
      </c>
      <c r="B79" s="6" t="s">
        <v>180</v>
      </c>
      <c r="C79" s="6"/>
      <c r="D79" s="6"/>
      <c r="E79" s="6">
        <v>0.05</v>
      </c>
      <c r="F79" s="6"/>
      <c r="G79" s="6"/>
      <c r="H79" s="6"/>
      <c r="I79" s="5">
        <v>10000000</v>
      </c>
      <c r="J79" s="8">
        <f t="shared" si="1"/>
        <v>500000</v>
      </c>
    </row>
    <row r="80" spans="1:10" ht="23.25" customHeight="1" x14ac:dyDescent="0.3">
      <c r="A80" s="6">
        <v>71</v>
      </c>
      <c r="B80" s="6" t="s">
        <v>138</v>
      </c>
      <c r="C80" s="6"/>
      <c r="D80" s="6"/>
      <c r="E80" s="6">
        <v>0.01</v>
      </c>
      <c r="F80" s="6"/>
      <c r="G80" s="6"/>
      <c r="H80" s="6"/>
      <c r="I80" s="5">
        <v>10000000</v>
      </c>
      <c r="J80" s="8">
        <f t="shared" si="1"/>
        <v>100000</v>
      </c>
    </row>
    <row r="81" spans="1:10" ht="23.25" customHeight="1" x14ac:dyDescent="0.3">
      <c r="A81" s="6">
        <v>72</v>
      </c>
      <c r="B81" s="6" t="s">
        <v>139</v>
      </c>
      <c r="C81" s="6"/>
      <c r="D81" s="6"/>
      <c r="E81" s="6">
        <v>0.18</v>
      </c>
      <c r="F81" s="6"/>
      <c r="G81" s="6"/>
      <c r="H81" s="6"/>
      <c r="I81" s="5">
        <v>10000000</v>
      </c>
      <c r="J81" s="8">
        <f t="shared" si="1"/>
        <v>1800000</v>
      </c>
    </row>
    <row r="82" spans="1:10" ht="23.25" customHeight="1" x14ac:dyDescent="0.3">
      <c r="A82" s="6">
        <v>73</v>
      </c>
      <c r="B82" s="6" t="s">
        <v>141</v>
      </c>
      <c r="C82" s="6"/>
      <c r="D82" s="6"/>
      <c r="E82" s="6">
        <v>0.12</v>
      </c>
      <c r="F82" s="6"/>
      <c r="G82" s="6"/>
      <c r="H82" s="6"/>
      <c r="I82" s="5">
        <v>10000000</v>
      </c>
      <c r="J82" s="8">
        <f t="shared" si="1"/>
        <v>1200000</v>
      </c>
    </row>
    <row r="83" spans="1:10" ht="23.25" customHeight="1" x14ac:dyDescent="0.3">
      <c r="A83" s="6">
        <v>74</v>
      </c>
      <c r="B83" s="6" t="s">
        <v>181</v>
      </c>
      <c r="C83" s="6"/>
      <c r="D83" s="6"/>
      <c r="E83" s="6">
        <v>0.05</v>
      </c>
      <c r="F83" s="6"/>
      <c r="G83" s="6"/>
      <c r="H83" s="6"/>
      <c r="I83" s="5">
        <v>10000000</v>
      </c>
      <c r="J83" s="8">
        <f t="shared" si="1"/>
        <v>500000</v>
      </c>
    </row>
    <row r="84" spans="1:10" ht="23.25" customHeight="1" x14ac:dyDescent="0.3">
      <c r="A84" s="6">
        <v>75</v>
      </c>
      <c r="B84" s="6" t="s">
        <v>142</v>
      </c>
      <c r="C84" s="6"/>
      <c r="D84" s="6"/>
      <c r="E84" s="6">
        <v>0.08</v>
      </c>
      <c r="F84" s="6"/>
      <c r="G84" s="6"/>
      <c r="H84" s="6"/>
      <c r="I84" s="5">
        <v>10000000</v>
      </c>
      <c r="J84" s="8">
        <f t="shared" si="1"/>
        <v>800000</v>
      </c>
    </row>
    <row r="85" spans="1:10" ht="23.25" customHeight="1" x14ac:dyDescent="0.3">
      <c r="A85" s="6">
        <v>76</v>
      </c>
      <c r="B85" s="6" t="s">
        <v>144</v>
      </c>
      <c r="C85" s="6"/>
      <c r="D85" s="6"/>
      <c r="E85" s="6">
        <v>0.24</v>
      </c>
      <c r="F85" s="6"/>
      <c r="G85" s="6"/>
      <c r="H85" s="6"/>
      <c r="I85" s="5">
        <v>10000000</v>
      </c>
      <c r="J85" s="8">
        <f t="shared" si="1"/>
        <v>2400000</v>
      </c>
    </row>
    <row r="86" spans="1:10" ht="23.25" customHeight="1" x14ac:dyDescent="0.3">
      <c r="A86" s="6">
        <v>77</v>
      </c>
      <c r="B86" s="6" t="s">
        <v>145</v>
      </c>
      <c r="C86" s="6"/>
      <c r="D86" s="6"/>
      <c r="E86" s="6">
        <v>0.13</v>
      </c>
      <c r="F86" s="6"/>
      <c r="G86" s="6"/>
      <c r="H86" s="6"/>
      <c r="I86" s="5">
        <v>10000000</v>
      </c>
      <c r="J86" s="8">
        <f t="shared" ref="J86:J108" si="2">(E86+H86)*I86</f>
        <v>1300000</v>
      </c>
    </row>
    <row r="87" spans="1:10" ht="23.25" customHeight="1" x14ac:dyDescent="0.3">
      <c r="A87" s="6">
        <v>78</v>
      </c>
      <c r="B87" s="21" t="s">
        <v>146</v>
      </c>
      <c r="C87" s="6"/>
      <c r="D87" s="6"/>
      <c r="E87" s="6">
        <v>0.2</v>
      </c>
      <c r="F87" s="6"/>
      <c r="G87" s="6"/>
      <c r="H87" s="6"/>
      <c r="I87" s="5">
        <v>10000000</v>
      </c>
      <c r="J87" s="8">
        <f t="shared" si="2"/>
        <v>2000000</v>
      </c>
    </row>
    <row r="88" spans="1:10" ht="23.25" customHeight="1" x14ac:dyDescent="0.3">
      <c r="A88" s="6">
        <v>79</v>
      </c>
      <c r="B88" s="6" t="s">
        <v>147</v>
      </c>
      <c r="C88" s="6"/>
      <c r="D88" s="6"/>
      <c r="E88" s="6">
        <v>0.16</v>
      </c>
      <c r="F88" s="6"/>
      <c r="G88" s="6"/>
      <c r="H88" s="6"/>
      <c r="I88" s="5">
        <v>10000000</v>
      </c>
      <c r="J88" s="8">
        <f t="shared" si="2"/>
        <v>1600000</v>
      </c>
    </row>
    <row r="89" spans="1:10" ht="23.25" customHeight="1" x14ac:dyDescent="0.3">
      <c r="A89" s="6">
        <v>80</v>
      </c>
      <c r="B89" s="6" t="s">
        <v>148</v>
      </c>
      <c r="C89" s="6"/>
      <c r="D89" s="6"/>
      <c r="E89" s="6">
        <v>7.0000000000000007E-2</v>
      </c>
      <c r="F89" s="6"/>
      <c r="G89" s="6"/>
      <c r="H89" s="6"/>
      <c r="I89" s="5">
        <v>10000000</v>
      </c>
      <c r="J89" s="8">
        <f t="shared" si="2"/>
        <v>700000.00000000012</v>
      </c>
    </row>
    <row r="90" spans="1:10" ht="23.25" customHeight="1" x14ac:dyDescent="0.3">
      <c r="A90" s="6">
        <v>81</v>
      </c>
      <c r="B90" s="6" t="s">
        <v>150</v>
      </c>
      <c r="C90" s="6"/>
      <c r="D90" s="6"/>
      <c r="E90" s="6">
        <v>0.11</v>
      </c>
      <c r="F90" s="6"/>
      <c r="G90" s="6"/>
      <c r="H90" s="6"/>
      <c r="I90" s="5">
        <v>10000000</v>
      </c>
      <c r="J90" s="8">
        <f t="shared" si="2"/>
        <v>1100000</v>
      </c>
    </row>
    <row r="91" spans="1:10" ht="23.25" customHeight="1" x14ac:dyDescent="0.3">
      <c r="A91" s="6">
        <v>82</v>
      </c>
      <c r="B91" s="6" t="s">
        <v>152</v>
      </c>
      <c r="C91" s="6"/>
      <c r="D91" s="6"/>
      <c r="E91" s="6">
        <v>0.05</v>
      </c>
      <c r="F91" s="6"/>
      <c r="G91" s="6"/>
      <c r="H91" s="6"/>
      <c r="I91" s="5">
        <v>10000000</v>
      </c>
      <c r="J91" s="8">
        <f t="shared" si="2"/>
        <v>500000</v>
      </c>
    </row>
    <row r="92" spans="1:10" ht="23.25" customHeight="1" x14ac:dyDescent="0.3">
      <c r="A92" s="6">
        <v>83</v>
      </c>
      <c r="B92" s="6" t="s">
        <v>153</v>
      </c>
      <c r="C92" s="6"/>
      <c r="D92" s="6"/>
      <c r="E92" s="6">
        <v>5.5E-2</v>
      </c>
      <c r="F92" s="6"/>
      <c r="G92" s="6"/>
      <c r="H92" s="6"/>
      <c r="I92" s="5">
        <v>10000000</v>
      </c>
      <c r="J92" s="8">
        <f t="shared" si="2"/>
        <v>550000</v>
      </c>
    </row>
    <row r="93" spans="1:10" ht="23.25" customHeight="1" x14ac:dyDescent="0.3">
      <c r="A93" s="6">
        <v>84</v>
      </c>
      <c r="B93" s="6" t="s">
        <v>154</v>
      </c>
      <c r="C93" s="6"/>
      <c r="D93" s="6"/>
      <c r="E93" s="6">
        <v>0.3</v>
      </c>
      <c r="F93" s="6"/>
      <c r="G93" s="6"/>
      <c r="H93" s="6"/>
      <c r="I93" s="5">
        <v>10000000</v>
      </c>
      <c r="J93" s="8">
        <f t="shared" si="2"/>
        <v>3000000</v>
      </c>
    </row>
    <row r="94" spans="1:10" ht="23.25" customHeight="1" x14ac:dyDescent="0.3">
      <c r="A94" s="6">
        <v>85</v>
      </c>
      <c r="B94" s="6" t="s">
        <v>155</v>
      </c>
      <c r="C94" s="6"/>
      <c r="D94" s="6"/>
      <c r="E94" s="6">
        <v>0.08</v>
      </c>
      <c r="F94" s="6"/>
      <c r="G94" s="6"/>
      <c r="H94" s="6"/>
      <c r="I94" s="5">
        <v>10000000</v>
      </c>
      <c r="J94" s="8">
        <f t="shared" si="2"/>
        <v>800000</v>
      </c>
    </row>
    <row r="95" spans="1:10" ht="23.25" customHeight="1" x14ac:dyDescent="0.3">
      <c r="A95" s="6">
        <v>86</v>
      </c>
      <c r="B95" s="42" t="s">
        <v>158</v>
      </c>
      <c r="C95" s="6"/>
      <c r="D95" s="6"/>
      <c r="E95" s="6">
        <v>0.1</v>
      </c>
      <c r="F95" s="6"/>
      <c r="G95" s="6"/>
      <c r="H95" s="6"/>
      <c r="I95" s="5">
        <v>10000000</v>
      </c>
      <c r="J95" s="8">
        <f t="shared" si="2"/>
        <v>1000000</v>
      </c>
    </row>
    <row r="96" spans="1:10" ht="23.25" customHeight="1" x14ac:dyDescent="0.3">
      <c r="A96" s="6">
        <v>87</v>
      </c>
      <c r="B96" s="6" t="s">
        <v>160</v>
      </c>
      <c r="C96" s="6"/>
      <c r="D96" s="6"/>
      <c r="E96" s="6">
        <v>0.2</v>
      </c>
      <c r="F96" s="6"/>
      <c r="G96" s="6"/>
      <c r="H96" s="6"/>
      <c r="I96" s="5">
        <v>10000000</v>
      </c>
      <c r="J96" s="8">
        <f t="shared" si="2"/>
        <v>2000000</v>
      </c>
    </row>
    <row r="97" spans="1:78" ht="23.25" customHeight="1" x14ac:dyDescent="0.3">
      <c r="A97" s="6">
        <v>88</v>
      </c>
      <c r="B97" s="6" t="s">
        <v>161</v>
      </c>
      <c r="C97" s="6"/>
      <c r="D97" s="6"/>
      <c r="E97" s="6">
        <v>0.1</v>
      </c>
      <c r="F97" s="6"/>
      <c r="G97" s="6"/>
      <c r="H97" s="6"/>
      <c r="I97" s="5">
        <v>10000000</v>
      </c>
      <c r="J97" s="8">
        <f t="shared" si="2"/>
        <v>1000000</v>
      </c>
    </row>
    <row r="98" spans="1:78" ht="23.25" customHeight="1" x14ac:dyDescent="0.3">
      <c r="A98" s="6">
        <v>89</v>
      </c>
      <c r="B98" s="6" t="s">
        <v>164</v>
      </c>
      <c r="C98" s="6"/>
      <c r="D98" s="6"/>
      <c r="E98" s="6">
        <v>0.06</v>
      </c>
      <c r="F98" s="6"/>
      <c r="G98" s="6"/>
      <c r="H98" s="6"/>
      <c r="I98" s="5">
        <v>10000000</v>
      </c>
      <c r="J98" s="8">
        <f t="shared" si="2"/>
        <v>600000</v>
      </c>
    </row>
    <row r="99" spans="1:78" ht="23.25" customHeight="1" x14ac:dyDescent="0.3">
      <c r="A99" s="6">
        <v>90</v>
      </c>
      <c r="B99" s="6" t="s">
        <v>165</v>
      </c>
      <c r="C99" s="6"/>
      <c r="D99" s="6"/>
      <c r="E99" s="6">
        <v>0.1</v>
      </c>
      <c r="F99" s="6"/>
      <c r="G99" s="6"/>
      <c r="H99" s="6"/>
      <c r="I99" s="5">
        <v>10000000</v>
      </c>
      <c r="J99" s="8">
        <f t="shared" si="2"/>
        <v>1000000</v>
      </c>
    </row>
    <row r="100" spans="1:78" ht="23.25" customHeight="1" x14ac:dyDescent="0.3">
      <c r="A100" s="6">
        <v>91</v>
      </c>
      <c r="B100" s="42" t="s">
        <v>166</v>
      </c>
      <c r="C100" s="6"/>
      <c r="D100" s="6"/>
      <c r="E100" s="6">
        <v>0.05</v>
      </c>
      <c r="F100" s="6"/>
      <c r="G100" s="6"/>
      <c r="H100" s="6"/>
      <c r="I100" s="5">
        <v>10000000</v>
      </c>
      <c r="J100" s="8">
        <f t="shared" si="2"/>
        <v>500000</v>
      </c>
    </row>
    <row r="101" spans="1:78" ht="23.25" customHeight="1" x14ac:dyDescent="0.3">
      <c r="A101" s="6">
        <v>92</v>
      </c>
      <c r="B101" s="42" t="s">
        <v>184</v>
      </c>
      <c r="C101" s="6"/>
      <c r="D101" s="6"/>
      <c r="E101" s="6">
        <v>0.05</v>
      </c>
      <c r="F101" s="6"/>
      <c r="G101" s="6"/>
      <c r="H101" s="6"/>
      <c r="I101" s="5">
        <v>10000000</v>
      </c>
      <c r="J101" s="8">
        <f t="shared" si="2"/>
        <v>500000</v>
      </c>
    </row>
    <row r="102" spans="1:78" ht="23.25" customHeight="1" x14ac:dyDescent="0.3">
      <c r="A102" s="6">
        <v>93</v>
      </c>
      <c r="B102" s="6" t="s">
        <v>169</v>
      </c>
      <c r="C102" s="6"/>
      <c r="D102" s="6"/>
      <c r="E102" s="6">
        <v>0.05</v>
      </c>
      <c r="F102" s="6"/>
      <c r="G102" s="6"/>
      <c r="H102" s="6"/>
      <c r="I102" s="5">
        <v>10000000</v>
      </c>
      <c r="J102" s="8">
        <f t="shared" si="2"/>
        <v>500000</v>
      </c>
    </row>
    <row r="103" spans="1:78" ht="23.25" customHeight="1" x14ac:dyDescent="0.3">
      <c r="A103" s="6">
        <v>94</v>
      </c>
      <c r="B103" s="6" t="s">
        <v>107</v>
      </c>
      <c r="C103" s="6"/>
      <c r="D103" s="6"/>
      <c r="E103" s="6">
        <v>7.0000000000000007E-2</v>
      </c>
      <c r="F103" s="6"/>
      <c r="G103" s="6"/>
      <c r="H103" s="6"/>
      <c r="I103" s="5">
        <v>10000000</v>
      </c>
      <c r="J103" s="8">
        <f t="shared" si="2"/>
        <v>700000.00000000012</v>
      </c>
    </row>
    <row r="104" spans="1:78" ht="23.25" customHeight="1" x14ac:dyDescent="0.3">
      <c r="A104" s="6">
        <v>95</v>
      </c>
      <c r="B104" s="6" t="s">
        <v>170</v>
      </c>
      <c r="C104" s="6"/>
      <c r="D104" s="6"/>
      <c r="E104" s="6">
        <v>0.1</v>
      </c>
      <c r="F104" s="6"/>
      <c r="G104" s="6"/>
      <c r="H104" s="6"/>
      <c r="I104" s="5">
        <v>10000000</v>
      </c>
      <c r="J104" s="8">
        <f t="shared" si="2"/>
        <v>1000000</v>
      </c>
    </row>
    <row r="105" spans="1:78" ht="23.25" customHeight="1" x14ac:dyDescent="0.3">
      <c r="A105" s="6">
        <v>96</v>
      </c>
      <c r="B105" s="6" t="s">
        <v>171</v>
      </c>
      <c r="C105" s="6"/>
      <c r="D105" s="6"/>
      <c r="E105" s="6">
        <v>0.03</v>
      </c>
      <c r="F105" s="6"/>
      <c r="G105" s="6"/>
      <c r="H105" s="6"/>
      <c r="I105" s="5">
        <v>10000000</v>
      </c>
      <c r="J105" s="8">
        <f t="shared" si="2"/>
        <v>300000</v>
      </c>
    </row>
    <row r="106" spans="1:78" ht="23.25" customHeight="1" x14ac:dyDescent="0.3">
      <c r="A106" s="6">
        <v>97</v>
      </c>
      <c r="B106" s="6" t="s">
        <v>172</v>
      </c>
      <c r="C106" s="6"/>
      <c r="D106" s="6"/>
      <c r="E106" s="6">
        <v>0.18</v>
      </c>
      <c r="F106" s="6"/>
      <c r="G106" s="6"/>
      <c r="H106" s="6"/>
      <c r="I106" s="5">
        <v>10000000</v>
      </c>
      <c r="J106" s="8">
        <f t="shared" si="2"/>
        <v>1800000</v>
      </c>
    </row>
    <row r="107" spans="1:78" ht="23.25" customHeight="1" x14ac:dyDescent="0.3">
      <c r="A107" s="6">
        <v>98</v>
      </c>
      <c r="B107" s="27" t="s">
        <v>194</v>
      </c>
      <c r="C107" s="6"/>
      <c r="D107" s="6"/>
      <c r="E107" s="6">
        <v>0.1</v>
      </c>
      <c r="F107" s="6"/>
      <c r="G107" s="6"/>
      <c r="H107" s="6"/>
      <c r="I107" s="5">
        <v>10000000</v>
      </c>
      <c r="J107" s="8">
        <f t="shared" si="2"/>
        <v>1000000</v>
      </c>
    </row>
    <row r="108" spans="1:78" ht="23.25" customHeight="1" x14ac:dyDescent="0.3">
      <c r="A108" s="6">
        <v>99</v>
      </c>
      <c r="B108" s="6" t="s">
        <v>173</v>
      </c>
      <c r="C108" s="6"/>
      <c r="D108" s="6"/>
      <c r="E108" s="6">
        <v>0.15</v>
      </c>
      <c r="F108" s="6"/>
      <c r="G108" s="6"/>
      <c r="H108" s="6"/>
      <c r="I108" s="5">
        <v>10000000</v>
      </c>
      <c r="J108" s="8">
        <f t="shared" si="2"/>
        <v>1500000</v>
      </c>
    </row>
    <row r="109" spans="1:78" ht="23.25" customHeight="1" x14ac:dyDescent="0.3">
      <c r="A109" s="6">
        <v>100</v>
      </c>
      <c r="B109" s="27" t="s">
        <v>195</v>
      </c>
      <c r="C109" s="6"/>
      <c r="D109" s="6"/>
      <c r="E109" s="6">
        <v>0.11</v>
      </c>
      <c r="F109" s="6"/>
      <c r="G109" s="6"/>
      <c r="H109" s="6"/>
      <c r="I109" s="5">
        <v>10000000</v>
      </c>
      <c r="J109" s="8">
        <f>(E109+H109)*I109</f>
        <v>1100000</v>
      </c>
    </row>
    <row r="110" spans="1:78" s="63" customFormat="1" x14ac:dyDescent="0.3">
      <c r="A110" s="61"/>
      <c r="B110" s="61" t="s">
        <v>186</v>
      </c>
      <c r="C110" s="110"/>
      <c r="D110" s="110"/>
      <c r="E110" s="110">
        <f>SUM(E8:E109)</f>
        <v>10.589999999999996</v>
      </c>
      <c r="F110" s="110">
        <f t="shared" ref="F110:H110" si="3">SUM(F8:F109)</f>
        <v>0</v>
      </c>
      <c r="G110" s="110">
        <f t="shared" si="3"/>
        <v>0</v>
      </c>
      <c r="H110" s="110">
        <f t="shared" si="3"/>
        <v>0.24000000000000002</v>
      </c>
      <c r="I110" s="64"/>
      <c r="J110" s="64">
        <f>SUM(J8:J109)</f>
        <v>107100000</v>
      </c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  <c r="BN110" s="62"/>
      <c r="BO110" s="62"/>
      <c r="BP110" s="62"/>
      <c r="BQ110" s="62"/>
      <c r="BR110" s="62"/>
      <c r="BS110" s="62"/>
      <c r="BT110" s="62"/>
      <c r="BU110" s="62"/>
      <c r="BV110" s="62"/>
      <c r="BW110" s="62"/>
      <c r="BX110" s="62"/>
      <c r="BY110" s="62"/>
      <c r="BZ110" s="62"/>
    </row>
    <row r="111" spans="1:78" x14ac:dyDescent="0.3">
      <c r="A111" s="18"/>
      <c r="B111" s="18" t="s">
        <v>190</v>
      </c>
      <c r="C111" s="111">
        <f>E110+H110</f>
        <v>10.829999999999997</v>
      </c>
      <c r="D111" s="112"/>
      <c r="E111" s="112"/>
      <c r="F111" s="112"/>
      <c r="G111" s="112"/>
      <c r="H111" s="113"/>
      <c r="I111" s="18"/>
      <c r="J111" s="60"/>
    </row>
    <row r="114" spans="5:5" x14ac:dyDescent="0.3">
      <c r="E114" s="29"/>
    </row>
  </sheetData>
  <mergeCells count="11">
    <mergeCell ref="C111:H111"/>
    <mergeCell ref="A1:J1"/>
    <mergeCell ref="A2:J2"/>
    <mergeCell ref="F4:H4"/>
    <mergeCell ref="C3:E3"/>
    <mergeCell ref="F3:H3"/>
    <mergeCell ref="C4:E4"/>
    <mergeCell ref="I3:I5"/>
    <mergeCell ref="J3:J5"/>
    <mergeCell ref="B3:B6"/>
    <mergeCell ref="A3:A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topLeftCell="A70" zoomScale="71" zoomScaleNormal="71" workbookViewId="0">
      <pane xSplit="12" topLeftCell="M1" activePane="topRight" state="frozen"/>
      <selection activeCell="A7" sqref="A7"/>
      <selection pane="topRight" activeCell="G77" sqref="G77"/>
    </sheetView>
  </sheetViews>
  <sheetFormatPr defaultRowHeight="18.75" x14ac:dyDescent="0.3"/>
  <cols>
    <col min="1" max="1" width="5.5" style="70" customWidth="1"/>
    <col min="2" max="2" width="31.625" style="4" customWidth="1"/>
    <col min="3" max="3" width="9.375" style="4" customWidth="1"/>
    <col min="4" max="4" width="17" style="4" customWidth="1"/>
    <col min="5" max="5" width="22.75" style="4" customWidth="1"/>
    <col min="6" max="6" width="1.875" style="4" hidden="1" customWidth="1"/>
    <col min="7" max="7" width="9.625" style="4" customWidth="1"/>
    <col min="8" max="8" width="16.5" style="4" customWidth="1"/>
    <col min="9" max="9" width="22" style="4" customWidth="1"/>
    <col min="10" max="10" width="18.5" style="4" hidden="1" customWidth="1"/>
    <col min="11" max="11" width="20.625" style="19" customWidth="1"/>
    <col min="12" max="12" width="19.625" style="4" customWidth="1"/>
    <col min="13" max="16384" width="9" style="4"/>
  </cols>
  <sheetData>
    <row r="1" spans="1:13" ht="29.25" customHeight="1" x14ac:dyDescent="0.3">
      <c r="A1" s="90" t="s">
        <v>199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3" ht="19.5" customHeight="1" x14ac:dyDescent="0.3">
      <c r="A2" s="96" t="str">
        <f>Lua!A2</f>
        <v>(Kèm theo Thông báo  số 79/TB-UBND ngày 10/11/2025 của UBND xã Tân Kỳ)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3" ht="23.25" customHeight="1" x14ac:dyDescent="0.3">
      <c r="A3" s="97" t="s">
        <v>13</v>
      </c>
      <c r="B3" s="97" t="s">
        <v>46</v>
      </c>
      <c r="C3" s="97" t="s">
        <v>14</v>
      </c>
      <c r="D3" s="97"/>
      <c r="E3" s="97"/>
      <c r="F3" s="97"/>
      <c r="G3" s="97" t="s">
        <v>15</v>
      </c>
      <c r="H3" s="97"/>
      <c r="I3" s="97"/>
      <c r="J3" s="97"/>
      <c r="K3" s="98" t="s">
        <v>29</v>
      </c>
      <c r="L3" s="99" t="s">
        <v>30</v>
      </c>
      <c r="M3" s="13"/>
    </row>
    <row r="4" spans="1:13" x14ac:dyDescent="0.3">
      <c r="A4" s="97"/>
      <c r="B4" s="97"/>
      <c r="C4" s="97" t="s">
        <v>36</v>
      </c>
      <c r="D4" s="97"/>
      <c r="E4" s="97"/>
      <c r="F4" s="97"/>
      <c r="G4" s="97" t="s">
        <v>36</v>
      </c>
      <c r="H4" s="97"/>
      <c r="I4" s="97"/>
      <c r="J4" s="97"/>
      <c r="K4" s="98"/>
      <c r="L4" s="99"/>
      <c r="M4" s="13"/>
    </row>
    <row r="5" spans="1:13" ht="135" customHeight="1" x14ac:dyDescent="0.3">
      <c r="A5" s="97"/>
      <c r="B5" s="97"/>
      <c r="C5" s="36" t="s">
        <v>38</v>
      </c>
      <c r="D5" s="36" t="s">
        <v>39</v>
      </c>
      <c r="E5" s="36" t="s">
        <v>192</v>
      </c>
      <c r="F5" s="36" t="s">
        <v>40</v>
      </c>
      <c r="G5" s="36" t="s">
        <v>37</v>
      </c>
      <c r="H5" s="36" t="s">
        <v>41</v>
      </c>
      <c r="I5" s="36" t="s">
        <v>192</v>
      </c>
      <c r="J5" s="36" t="s">
        <v>40</v>
      </c>
      <c r="K5" s="98"/>
      <c r="L5" s="99"/>
      <c r="M5" s="13"/>
    </row>
    <row r="6" spans="1:13" ht="29.25" customHeight="1" x14ac:dyDescent="0.3">
      <c r="A6" s="14"/>
      <c r="B6" s="14"/>
      <c r="C6" s="14" t="s">
        <v>8</v>
      </c>
      <c r="D6" s="14" t="s">
        <v>8</v>
      </c>
      <c r="E6" s="14" t="s">
        <v>8</v>
      </c>
      <c r="F6" s="14" t="s">
        <v>8</v>
      </c>
      <c r="G6" s="14" t="s">
        <v>8</v>
      </c>
      <c r="H6" s="14" t="s">
        <v>8</v>
      </c>
      <c r="I6" s="14" t="s">
        <v>8</v>
      </c>
      <c r="J6" s="14" t="s">
        <v>8</v>
      </c>
      <c r="K6" s="40" t="s">
        <v>32</v>
      </c>
      <c r="L6" s="41" t="s">
        <v>33</v>
      </c>
      <c r="M6" s="13"/>
    </row>
    <row r="7" spans="1:13" x14ac:dyDescent="0.3">
      <c r="A7" s="14"/>
      <c r="B7" s="14">
        <v>1</v>
      </c>
      <c r="C7" s="14">
        <v>2</v>
      </c>
      <c r="D7" s="14">
        <v>3</v>
      </c>
      <c r="E7" s="14">
        <v>4</v>
      </c>
      <c r="F7" s="14">
        <v>5</v>
      </c>
      <c r="G7" s="14">
        <v>5</v>
      </c>
      <c r="H7" s="14">
        <v>6</v>
      </c>
      <c r="I7" s="14">
        <v>7</v>
      </c>
      <c r="J7" s="14">
        <v>9</v>
      </c>
      <c r="K7" s="14">
        <v>8</v>
      </c>
      <c r="L7" s="14">
        <v>9</v>
      </c>
      <c r="M7" s="13"/>
    </row>
    <row r="8" spans="1:13" ht="19.5" customHeight="1" x14ac:dyDescent="0.3">
      <c r="A8" s="67"/>
      <c r="B8" s="68" t="s">
        <v>48</v>
      </c>
      <c r="C8" s="6"/>
      <c r="D8" s="6"/>
      <c r="E8" s="6"/>
      <c r="F8" s="6"/>
      <c r="G8" s="6"/>
      <c r="H8" s="6"/>
      <c r="I8" s="6"/>
      <c r="J8" s="6"/>
      <c r="K8" s="20"/>
      <c r="L8" s="8">
        <f t="shared" ref="L8:L23" si="0">(C8+D8+E8+G8+H8+I8)*K8</f>
        <v>0</v>
      </c>
    </row>
    <row r="9" spans="1:13" ht="19.5" customHeight="1" x14ac:dyDescent="0.3">
      <c r="A9" s="67"/>
      <c r="B9" s="81" t="s">
        <v>196</v>
      </c>
      <c r="C9" s="6"/>
      <c r="D9" s="6"/>
      <c r="E9" s="6"/>
      <c r="F9" s="6"/>
      <c r="G9" s="6"/>
      <c r="H9" s="6"/>
      <c r="I9" s="6"/>
      <c r="J9" s="6"/>
      <c r="K9" s="20"/>
      <c r="L9" s="8"/>
    </row>
    <row r="10" spans="1:13" ht="19.5" customHeight="1" x14ac:dyDescent="0.3">
      <c r="A10" s="56">
        <v>1</v>
      </c>
      <c r="B10" s="69" t="s">
        <v>51</v>
      </c>
      <c r="C10" s="6"/>
      <c r="D10" s="6"/>
      <c r="E10" s="6">
        <v>0.05</v>
      </c>
      <c r="F10" s="6"/>
      <c r="G10" s="6"/>
      <c r="H10" s="6"/>
      <c r="I10" s="6"/>
      <c r="J10" s="6"/>
      <c r="K10" s="20">
        <v>30000000</v>
      </c>
      <c r="L10" s="8">
        <f t="shared" si="0"/>
        <v>1500000</v>
      </c>
    </row>
    <row r="11" spans="1:13" x14ac:dyDescent="0.3">
      <c r="A11" s="56">
        <v>2</v>
      </c>
      <c r="B11" s="69" t="s">
        <v>69</v>
      </c>
      <c r="C11" s="6"/>
      <c r="D11" s="6"/>
      <c r="E11" s="6"/>
      <c r="F11" s="6"/>
      <c r="G11" s="6"/>
      <c r="H11" s="6"/>
      <c r="I11" s="6">
        <v>0.12</v>
      </c>
      <c r="J11" s="6"/>
      <c r="K11" s="20">
        <v>15000000</v>
      </c>
      <c r="L11" s="8">
        <f t="shared" si="0"/>
        <v>1800000</v>
      </c>
    </row>
    <row r="12" spans="1:13" x14ac:dyDescent="0.3">
      <c r="A12" s="56">
        <v>3</v>
      </c>
      <c r="B12" s="69" t="s">
        <v>54</v>
      </c>
      <c r="C12" s="6">
        <v>0.05</v>
      </c>
      <c r="D12" s="6"/>
      <c r="E12" s="6"/>
      <c r="F12" s="6"/>
      <c r="G12" s="6"/>
      <c r="H12" s="6"/>
      <c r="I12" s="6"/>
      <c r="J12" s="6"/>
      <c r="K12" s="20">
        <v>12000000</v>
      </c>
      <c r="L12" s="8">
        <f t="shared" si="0"/>
        <v>600000</v>
      </c>
    </row>
    <row r="13" spans="1:13" x14ac:dyDescent="0.3">
      <c r="A13" s="94">
        <v>4</v>
      </c>
      <c r="B13" s="95" t="s">
        <v>57</v>
      </c>
      <c r="C13" s="6"/>
      <c r="D13" s="6"/>
      <c r="E13" s="6">
        <v>0.01</v>
      </c>
      <c r="F13" s="6"/>
      <c r="G13" s="6"/>
      <c r="H13" s="6"/>
      <c r="I13" s="6"/>
      <c r="J13" s="6"/>
      <c r="K13" s="20">
        <v>30000000</v>
      </c>
      <c r="L13" s="8">
        <f t="shared" si="0"/>
        <v>300000</v>
      </c>
    </row>
    <row r="14" spans="1:13" x14ac:dyDescent="0.3">
      <c r="A14" s="94"/>
      <c r="B14" s="95"/>
      <c r="C14" s="6">
        <v>0.05</v>
      </c>
      <c r="D14" s="6"/>
      <c r="E14" s="6"/>
      <c r="F14" s="6"/>
      <c r="G14" s="6"/>
      <c r="H14" s="6"/>
      <c r="I14" s="6"/>
      <c r="J14" s="6"/>
      <c r="K14" s="20">
        <v>12000000</v>
      </c>
      <c r="L14" s="8">
        <f t="shared" si="0"/>
        <v>600000</v>
      </c>
    </row>
    <row r="15" spans="1:13" x14ac:dyDescent="0.3">
      <c r="A15" s="94"/>
      <c r="B15" s="95"/>
      <c r="C15" s="6">
        <v>0.02</v>
      </c>
      <c r="D15" s="6"/>
      <c r="E15" s="6"/>
      <c r="F15" s="6"/>
      <c r="G15" s="6"/>
      <c r="H15" s="6"/>
      <c r="I15" s="6"/>
      <c r="J15" s="6"/>
      <c r="K15" s="20">
        <v>12000000</v>
      </c>
      <c r="L15" s="8">
        <f t="shared" si="0"/>
        <v>240000</v>
      </c>
    </row>
    <row r="16" spans="1:13" x14ac:dyDescent="0.3">
      <c r="A16" s="56">
        <v>5</v>
      </c>
      <c r="B16" s="69" t="s">
        <v>58</v>
      </c>
      <c r="C16" s="6"/>
      <c r="D16" s="6"/>
      <c r="E16" s="6"/>
      <c r="F16" s="6"/>
      <c r="G16" s="6"/>
      <c r="H16" s="6">
        <v>0.1</v>
      </c>
      <c r="I16" s="6"/>
      <c r="J16" s="6"/>
      <c r="K16" s="5">
        <v>10000000</v>
      </c>
      <c r="L16" s="8">
        <f t="shared" si="0"/>
        <v>1000000</v>
      </c>
    </row>
    <row r="17" spans="1:12" x14ac:dyDescent="0.3">
      <c r="A17" s="56">
        <v>6</v>
      </c>
      <c r="B17" s="69" t="s">
        <v>59</v>
      </c>
      <c r="C17" s="6"/>
      <c r="D17" s="6"/>
      <c r="E17" s="6">
        <v>0.06</v>
      </c>
      <c r="F17" s="6"/>
      <c r="G17" s="6"/>
      <c r="H17" s="6"/>
      <c r="I17" s="6"/>
      <c r="J17" s="6"/>
      <c r="K17" s="20">
        <v>30000000</v>
      </c>
      <c r="L17" s="8">
        <f t="shared" si="0"/>
        <v>1800000</v>
      </c>
    </row>
    <row r="18" spans="1:12" x14ac:dyDescent="0.3">
      <c r="A18" s="56">
        <v>7</v>
      </c>
      <c r="B18" s="69" t="s">
        <v>72</v>
      </c>
      <c r="C18" s="6"/>
      <c r="D18" s="6"/>
      <c r="E18" s="6">
        <v>0.02</v>
      </c>
      <c r="F18" s="6"/>
      <c r="G18" s="6"/>
      <c r="H18" s="6"/>
      <c r="I18" s="6"/>
      <c r="J18" s="6"/>
      <c r="K18" s="20">
        <v>30000000</v>
      </c>
      <c r="L18" s="8">
        <f t="shared" si="0"/>
        <v>600000</v>
      </c>
    </row>
    <row r="19" spans="1:12" x14ac:dyDescent="0.3">
      <c r="A19" s="56">
        <v>8</v>
      </c>
      <c r="B19" s="69" t="s">
        <v>60</v>
      </c>
      <c r="C19" s="6"/>
      <c r="D19" s="6"/>
      <c r="E19" s="6">
        <v>0.23</v>
      </c>
      <c r="F19" s="6"/>
      <c r="G19" s="6"/>
      <c r="H19" s="6"/>
      <c r="I19" s="6"/>
      <c r="J19" s="6"/>
      <c r="K19" s="20">
        <v>30000000</v>
      </c>
      <c r="L19" s="8">
        <f t="shared" si="0"/>
        <v>6900000</v>
      </c>
    </row>
    <row r="20" spans="1:12" x14ac:dyDescent="0.3">
      <c r="A20" s="56">
        <v>9</v>
      </c>
      <c r="B20" s="69" t="s">
        <v>45</v>
      </c>
      <c r="C20" s="6"/>
      <c r="D20" s="6"/>
      <c r="E20" s="6">
        <v>0.06</v>
      </c>
      <c r="F20" s="6"/>
      <c r="G20" s="6"/>
      <c r="H20" s="6"/>
      <c r="I20" s="6"/>
      <c r="J20" s="6"/>
      <c r="K20" s="20">
        <v>30000000</v>
      </c>
      <c r="L20" s="8">
        <f t="shared" si="0"/>
        <v>1800000</v>
      </c>
    </row>
    <row r="21" spans="1:12" x14ac:dyDescent="0.3">
      <c r="A21" s="56">
        <v>10</v>
      </c>
      <c r="B21" s="69" t="s">
        <v>73</v>
      </c>
      <c r="C21" s="6"/>
      <c r="D21" s="6"/>
      <c r="E21" s="6">
        <v>0.02</v>
      </c>
      <c r="F21" s="6"/>
      <c r="G21" s="6"/>
      <c r="H21" s="6"/>
      <c r="I21" s="6"/>
      <c r="J21" s="6"/>
      <c r="K21" s="20">
        <v>30000000</v>
      </c>
      <c r="L21" s="8">
        <f t="shared" si="0"/>
        <v>600000</v>
      </c>
    </row>
    <row r="22" spans="1:12" x14ac:dyDescent="0.3">
      <c r="A22" s="56">
        <v>11</v>
      </c>
      <c r="B22" s="69" t="s">
        <v>63</v>
      </c>
      <c r="C22" s="6"/>
      <c r="D22" s="6"/>
      <c r="E22" s="6">
        <v>0.03</v>
      </c>
      <c r="F22" s="6"/>
      <c r="G22" s="6"/>
      <c r="H22" s="6"/>
      <c r="I22" s="6"/>
      <c r="J22" s="6"/>
      <c r="K22" s="20">
        <v>30000000</v>
      </c>
      <c r="L22" s="8">
        <f t="shared" si="0"/>
        <v>900000</v>
      </c>
    </row>
    <row r="23" spans="1:12" x14ac:dyDescent="0.3">
      <c r="A23" s="56">
        <v>12</v>
      </c>
      <c r="B23" s="69" t="s">
        <v>49</v>
      </c>
      <c r="C23" s="6">
        <v>0.04</v>
      </c>
      <c r="D23" s="6"/>
      <c r="E23" s="6"/>
      <c r="F23" s="6"/>
      <c r="G23" s="6"/>
      <c r="H23" s="6"/>
      <c r="I23" s="6"/>
      <c r="J23" s="6"/>
      <c r="K23" s="20">
        <v>12000000</v>
      </c>
      <c r="L23" s="8">
        <f t="shared" si="0"/>
        <v>480000</v>
      </c>
    </row>
    <row r="24" spans="1:12" x14ac:dyDescent="0.3">
      <c r="A24" s="56">
        <v>13</v>
      </c>
      <c r="B24" s="69" t="s">
        <v>67</v>
      </c>
      <c r="C24" s="6"/>
      <c r="D24" s="6"/>
      <c r="E24" s="6"/>
      <c r="F24" s="6"/>
      <c r="G24" s="6"/>
      <c r="H24" s="6"/>
      <c r="I24" s="6">
        <v>0.12</v>
      </c>
      <c r="J24" s="6"/>
      <c r="K24" s="20">
        <v>15000000</v>
      </c>
      <c r="L24" s="8">
        <f t="shared" ref="L24:L83" si="1">(C24+D24+E24+G24+H24+I24)*K24</f>
        <v>1800000</v>
      </c>
    </row>
    <row r="25" spans="1:12" x14ac:dyDescent="0.3">
      <c r="A25" s="56">
        <v>14</v>
      </c>
      <c r="B25" s="69" t="s">
        <v>79</v>
      </c>
      <c r="C25" s="6"/>
      <c r="D25" s="6">
        <v>0.1</v>
      </c>
      <c r="E25" s="6"/>
      <c r="F25" s="6"/>
      <c r="G25" s="6"/>
      <c r="H25" s="6"/>
      <c r="I25" s="6"/>
      <c r="J25" s="6"/>
      <c r="K25" s="20">
        <v>20000000</v>
      </c>
      <c r="L25" s="8">
        <f t="shared" si="1"/>
        <v>2000000</v>
      </c>
    </row>
    <row r="26" spans="1:12" x14ac:dyDescent="0.3">
      <c r="A26" s="56">
        <v>15</v>
      </c>
      <c r="B26" s="69" t="s">
        <v>174</v>
      </c>
      <c r="C26" s="6"/>
      <c r="D26" s="6"/>
      <c r="E26" s="6">
        <v>0.05</v>
      </c>
      <c r="F26" s="6"/>
      <c r="G26" s="6"/>
      <c r="H26" s="6"/>
      <c r="I26" s="6"/>
      <c r="J26" s="6"/>
      <c r="K26" s="20">
        <v>30000000</v>
      </c>
      <c r="L26" s="8">
        <f t="shared" si="1"/>
        <v>1500000</v>
      </c>
    </row>
    <row r="27" spans="1:12" x14ac:dyDescent="0.3">
      <c r="A27" s="56">
        <v>16</v>
      </c>
      <c r="B27" s="69" t="s">
        <v>175</v>
      </c>
      <c r="C27" s="6">
        <v>0.15</v>
      </c>
      <c r="D27" s="6"/>
      <c r="E27" s="6"/>
      <c r="F27" s="6"/>
      <c r="G27" s="6"/>
      <c r="H27" s="6"/>
      <c r="I27" s="6"/>
      <c r="J27" s="6"/>
      <c r="K27" s="20">
        <v>12000000</v>
      </c>
      <c r="L27" s="8">
        <f t="shared" si="1"/>
        <v>1800000</v>
      </c>
    </row>
    <row r="28" spans="1:12" x14ac:dyDescent="0.3">
      <c r="A28" s="56">
        <v>17</v>
      </c>
      <c r="B28" s="69" t="s">
        <v>81</v>
      </c>
      <c r="C28" s="6"/>
      <c r="D28" s="6"/>
      <c r="E28" s="6">
        <v>0.03</v>
      </c>
      <c r="F28" s="6"/>
      <c r="G28" s="6"/>
      <c r="H28" s="6"/>
      <c r="I28" s="6"/>
      <c r="J28" s="6"/>
      <c r="K28" s="20">
        <v>30000000</v>
      </c>
      <c r="L28" s="8">
        <f t="shared" si="1"/>
        <v>900000</v>
      </c>
    </row>
    <row r="29" spans="1:12" x14ac:dyDescent="0.3">
      <c r="A29" s="94">
        <v>18</v>
      </c>
      <c r="B29" s="95" t="s">
        <v>91</v>
      </c>
      <c r="C29" s="6"/>
      <c r="D29" s="6"/>
      <c r="E29" s="6">
        <v>0.23</v>
      </c>
      <c r="F29" s="6"/>
      <c r="G29" s="6"/>
      <c r="H29" s="6"/>
      <c r="I29" s="6"/>
      <c r="J29" s="6"/>
      <c r="K29" s="20">
        <v>30000000</v>
      </c>
      <c r="L29" s="8">
        <f t="shared" si="1"/>
        <v>6900000</v>
      </c>
    </row>
    <row r="30" spans="1:12" x14ac:dyDescent="0.3">
      <c r="A30" s="94"/>
      <c r="B30" s="95"/>
      <c r="C30" s="6">
        <v>0.04</v>
      </c>
      <c r="D30" s="6"/>
      <c r="E30" s="6"/>
      <c r="F30" s="6"/>
      <c r="G30" s="6"/>
      <c r="H30" s="6"/>
      <c r="I30" s="6"/>
      <c r="J30" s="6"/>
      <c r="K30" s="20">
        <v>12000000</v>
      </c>
      <c r="L30" s="8">
        <f t="shared" si="1"/>
        <v>480000</v>
      </c>
    </row>
    <row r="31" spans="1:12" x14ac:dyDescent="0.3">
      <c r="A31" s="56">
        <v>19</v>
      </c>
      <c r="B31" s="69" t="s">
        <v>98</v>
      </c>
      <c r="C31" s="6"/>
      <c r="D31" s="6"/>
      <c r="E31" s="6">
        <v>0.1</v>
      </c>
      <c r="F31" s="6"/>
      <c r="G31" s="6"/>
      <c r="H31" s="6"/>
      <c r="I31" s="6"/>
      <c r="J31" s="6"/>
      <c r="K31" s="20">
        <v>30000000</v>
      </c>
      <c r="L31" s="8">
        <f t="shared" si="1"/>
        <v>3000000</v>
      </c>
    </row>
    <row r="32" spans="1:12" x14ac:dyDescent="0.3">
      <c r="A32" s="94">
        <v>20</v>
      </c>
      <c r="B32" s="95" t="s">
        <v>99</v>
      </c>
      <c r="C32" s="6"/>
      <c r="D32" s="6">
        <v>0.27</v>
      </c>
      <c r="E32" s="6"/>
      <c r="F32" s="6"/>
      <c r="G32" s="6"/>
      <c r="H32" s="6"/>
      <c r="I32" s="6"/>
      <c r="J32" s="6"/>
      <c r="K32" s="20">
        <v>20000000</v>
      </c>
      <c r="L32" s="8">
        <f t="shared" si="1"/>
        <v>5400000</v>
      </c>
    </row>
    <row r="33" spans="1:12" x14ac:dyDescent="0.3">
      <c r="A33" s="94"/>
      <c r="B33" s="95"/>
      <c r="C33" s="6">
        <v>0.2</v>
      </c>
      <c r="D33" s="6"/>
      <c r="E33" s="6"/>
      <c r="F33" s="6"/>
      <c r="G33" s="6"/>
      <c r="H33" s="6"/>
      <c r="I33" s="6"/>
      <c r="J33" s="6"/>
      <c r="K33" s="20">
        <v>12000000</v>
      </c>
      <c r="L33" s="8">
        <f t="shared" si="1"/>
        <v>2400000</v>
      </c>
    </row>
    <row r="34" spans="1:12" x14ac:dyDescent="0.3">
      <c r="A34" s="56">
        <v>21</v>
      </c>
      <c r="B34" s="69" t="s">
        <v>100</v>
      </c>
      <c r="C34" s="6"/>
      <c r="D34" s="6"/>
      <c r="E34" s="6">
        <v>2.5000000000000001E-2</v>
      </c>
      <c r="F34" s="6"/>
      <c r="G34" s="6"/>
      <c r="H34" s="6"/>
      <c r="I34" s="6"/>
      <c r="J34" s="6"/>
      <c r="K34" s="20">
        <v>30000000</v>
      </c>
      <c r="L34" s="8">
        <f t="shared" si="1"/>
        <v>750000</v>
      </c>
    </row>
    <row r="35" spans="1:12" x14ac:dyDescent="0.3">
      <c r="A35" s="56">
        <v>22</v>
      </c>
      <c r="B35" s="69" t="s">
        <v>103</v>
      </c>
      <c r="C35" s="6"/>
      <c r="D35" s="6"/>
      <c r="E35" s="27">
        <v>0.4</v>
      </c>
      <c r="F35" s="27"/>
      <c r="G35" s="27"/>
      <c r="H35" s="71"/>
      <c r="I35" s="6"/>
      <c r="J35" s="6"/>
      <c r="K35" s="20">
        <v>30000000</v>
      </c>
      <c r="L35" s="8">
        <f t="shared" si="1"/>
        <v>12000000</v>
      </c>
    </row>
    <row r="36" spans="1:12" x14ac:dyDescent="0.3">
      <c r="A36" s="56">
        <v>23</v>
      </c>
      <c r="B36" s="69" t="s">
        <v>104</v>
      </c>
      <c r="C36" s="6">
        <v>0.03</v>
      </c>
      <c r="D36" s="6"/>
      <c r="E36" s="6"/>
      <c r="F36" s="6"/>
      <c r="G36" s="6"/>
      <c r="H36" s="6"/>
      <c r="I36" s="6"/>
      <c r="J36" s="6"/>
      <c r="K36" s="20">
        <v>12000000</v>
      </c>
      <c r="L36" s="8">
        <f t="shared" si="1"/>
        <v>360000</v>
      </c>
    </row>
    <row r="37" spans="1:12" x14ac:dyDescent="0.3">
      <c r="A37" s="56">
        <v>24</v>
      </c>
      <c r="B37" s="69" t="s">
        <v>106</v>
      </c>
      <c r="C37" s="6"/>
      <c r="D37" s="6"/>
      <c r="E37" s="6">
        <v>0.08</v>
      </c>
      <c r="F37" s="6"/>
      <c r="G37" s="6"/>
      <c r="H37" s="6"/>
      <c r="I37" s="6"/>
      <c r="J37" s="6"/>
      <c r="K37" s="20">
        <v>30000000</v>
      </c>
      <c r="L37" s="8">
        <f t="shared" si="1"/>
        <v>2400000</v>
      </c>
    </row>
    <row r="38" spans="1:12" x14ac:dyDescent="0.3">
      <c r="A38" s="56">
        <v>25</v>
      </c>
      <c r="B38" s="69" t="s">
        <v>177</v>
      </c>
      <c r="C38" s="6">
        <v>0.03</v>
      </c>
      <c r="D38" s="6"/>
      <c r="E38" s="6"/>
      <c r="F38" s="6"/>
      <c r="G38" s="6"/>
      <c r="H38" s="6"/>
      <c r="I38" s="6"/>
      <c r="J38" s="6"/>
      <c r="K38" s="20">
        <v>12000000</v>
      </c>
      <c r="L38" s="8">
        <f t="shared" si="1"/>
        <v>360000</v>
      </c>
    </row>
    <row r="39" spans="1:12" x14ac:dyDescent="0.3">
      <c r="A39" s="56">
        <v>26</v>
      </c>
      <c r="B39" s="69" t="s">
        <v>110</v>
      </c>
      <c r="C39" s="6"/>
      <c r="D39" s="6"/>
      <c r="E39" s="6"/>
      <c r="F39" s="6"/>
      <c r="G39" s="6"/>
      <c r="H39" s="6">
        <v>0.2</v>
      </c>
      <c r="I39" s="6"/>
      <c r="J39" s="6"/>
      <c r="K39" s="5">
        <v>10000000</v>
      </c>
      <c r="L39" s="8">
        <f t="shared" si="1"/>
        <v>2000000</v>
      </c>
    </row>
    <row r="40" spans="1:12" x14ac:dyDescent="0.3">
      <c r="A40" s="56">
        <v>27</v>
      </c>
      <c r="B40" s="69" t="s">
        <v>111</v>
      </c>
      <c r="C40" s="6"/>
      <c r="D40" s="6"/>
      <c r="E40" s="6">
        <v>0.03</v>
      </c>
      <c r="F40" s="6"/>
      <c r="G40" s="6"/>
      <c r="H40" s="6"/>
      <c r="I40" s="6"/>
      <c r="J40" s="6"/>
      <c r="K40" s="20">
        <v>30000000</v>
      </c>
      <c r="L40" s="8">
        <f t="shared" si="1"/>
        <v>900000</v>
      </c>
    </row>
    <row r="41" spans="1:12" x14ac:dyDescent="0.3">
      <c r="A41" s="56">
        <v>28</v>
      </c>
      <c r="B41" s="69" t="s">
        <v>112</v>
      </c>
      <c r="C41" s="6"/>
      <c r="D41" s="6"/>
      <c r="E41" s="6">
        <v>2.5000000000000001E-2</v>
      </c>
      <c r="F41" s="6"/>
      <c r="G41" s="6"/>
      <c r="H41" s="6"/>
      <c r="I41" s="6"/>
      <c r="J41" s="6"/>
      <c r="K41" s="20">
        <v>30000000</v>
      </c>
      <c r="L41" s="8">
        <f t="shared" si="1"/>
        <v>750000</v>
      </c>
    </row>
    <row r="42" spans="1:12" x14ac:dyDescent="0.3">
      <c r="A42" s="56">
        <v>29</v>
      </c>
      <c r="B42" s="69" t="s">
        <v>113</v>
      </c>
      <c r="C42" s="6"/>
      <c r="D42" s="6"/>
      <c r="E42" s="6"/>
      <c r="F42" s="6"/>
      <c r="G42" s="6"/>
      <c r="H42" s="6">
        <v>0.1</v>
      </c>
      <c r="I42" s="6"/>
      <c r="J42" s="6"/>
      <c r="K42" s="5">
        <v>10000000</v>
      </c>
      <c r="L42" s="8">
        <f t="shared" si="1"/>
        <v>1000000</v>
      </c>
    </row>
    <row r="43" spans="1:12" x14ac:dyDescent="0.3">
      <c r="A43" s="56">
        <v>30</v>
      </c>
      <c r="B43" s="69" t="s">
        <v>115</v>
      </c>
      <c r="C43" s="6"/>
      <c r="D43" s="6"/>
      <c r="E43" s="6"/>
      <c r="F43" s="6"/>
      <c r="G43" s="6"/>
      <c r="H43" s="6">
        <v>0.1</v>
      </c>
      <c r="I43" s="6"/>
      <c r="J43" s="6"/>
      <c r="K43" s="5">
        <v>10000000</v>
      </c>
      <c r="L43" s="8">
        <f t="shared" si="1"/>
        <v>1000000</v>
      </c>
    </row>
    <row r="44" spans="1:12" x14ac:dyDescent="0.3">
      <c r="A44" s="56">
        <v>31</v>
      </c>
      <c r="B44" s="69" t="s">
        <v>116</v>
      </c>
      <c r="C44" s="6">
        <v>7.0000000000000007E-2</v>
      </c>
      <c r="D44" s="6"/>
      <c r="E44" s="6"/>
      <c r="F44" s="6"/>
      <c r="G44" s="6"/>
      <c r="H44" s="6"/>
      <c r="I44" s="6"/>
      <c r="J44" s="6"/>
      <c r="K44" s="20">
        <v>12000000</v>
      </c>
      <c r="L44" s="8">
        <f t="shared" si="1"/>
        <v>840000.00000000012</v>
      </c>
    </row>
    <row r="45" spans="1:12" x14ac:dyDescent="0.3">
      <c r="A45" s="56">
        <v>32</v>
      </c>
      <c r="B45" s="69" t="s">
        <v>117</v>
      </c>
      <c r="C45" s="6"/>
      <c r="D45" s="6"/>
      <c r="E45" s="6">
        <v>0.15</v>
      </c>
      <c r="F45" s="6"/>
      <c r="G45" s="6"/>
      <c r="H45" s="6"/>
      <c r="I45" s="6"/>
      <c r="J45" s="6"/>
      <c r="K45" s="20">
        <v>30000000</v>
      </c>
      <c r="L45" s="8">
        <f t="shared" si="1"/>
        <v>4500000</v>
      </c>
    </row>
    <row r="46" spans="1:12" x14ac:dyDescent="0.3">
      <c r="A46" s="56">
        <v>33</v>
      </c>
      <c r="B46" s="69" t="s">
        <v>120</v>
      </c>
      <c r="C46" s="6"/>
      <c r="D46" s="6"/>
      <c r="E46" s="6">
        <v>0.1</v>
      </c>
      <c r="F46" s="6"/>
      <c r="G46" s="6"/>
      <c r="H46" s="6"/>
      <c r="I46" s="6"/>
      <c r="J46" s="6"/>
      <c r="K46" s="20">
        <v>30000000</v>
      </c>
      <c r="L46" s="8">
        <f t="shared" si="1"/>
        <v>3000000</v>
      </c>
    </row>
    <row r="47" spans="1:12" x14ac:dyDescent="0.3">
      <c r="A47" s="94">
        <v>34</v>
      </c>
      <c r="B47" s="95" t="s">
        <v>122</v>
      </c>
      <c r="C47" s="6"/>
      <c r="D47" s="6"/>
      <c r="E47" s="6"/>
      <c r="F47" s="6"/>
      <c r="G47" s="6"/>
      <c r="H47" s="6">
        <v>0.3</v>
      </c>
      <c r="I47" s="6"/>
      <c r="J47" s="6"/>
      <c r="K47" s="5">
        <v>10000000</v>
      </c>
      <c r="L47" s="8">
        <f t="shared" si="1"/>
        <v>3000000</v>
      </c>
    </row>
    <row r="48" spans="1:12" x14ac:dyDescent="0.3">
      <c r="A48" s="94"/>
      <c r="B48" s="95"/>
      <c r="C48" s="6"/>
      <c r="D48" s="6"/>
      <c r="E48" s="6">
        <v>0.05</v>
      </c>
      <c r="F48" s="6"/>
      <c r="G48" s="6"/>
      <c r="H48" s="6"/>
      <c r="I48" s="6"/>
      <c r="J48" s="6"/>
      <c r="K48" s="20">
        <v>30000000</v>
      </c>
      <c r="L48" s="8">
        <f t="shared" si="1"/>
        <v>1500000</v>
      </c>
    </row>
    <row r="49" spans="1:13" x14ac:dyDescent="0.3">
      <c r="A49" s="56">
        <v>35</v>
      </c>
      <c r="B49" s="69" t="s">
        <v>124</v>
      </c>
      <c r="C49" s="6"/>
      <c r="D49" s="6"/>
      <c r="E49" s="6">
        <v>0.16</v>
      </c>
      <c r="F49" s="6"/>
      <c r="G49" s="6"/>
      <c r="H49" s="6"/>
      <c r="I49" s="6"/>
      <c r="J49" s="6"/>
      <c r="K49" s="20">
        <v>30000000</v>
      </c>
      <c r="L49" s="8">
        <f t="shared" si="1"/>
        <v>4800000</v>
      </c>
    </row>
    <row r="50" spans="1:13" x14ac:dyDescent="0.3">
      <c r="A50" s="56">
        <v>36</v>
      </c>
      <c r="B50" s="69" t="s">
        <v>125</v>
      </c>
      <c r="C50" s="6"/>
      <c r="D50" s="6"/>
      <c r="E50" s="6">
        <v>0.1</v>
      </c>
      <c r="F50" s="6"/>
      <c r="G50" s="6"/>
      <c r="H50" s="6"/>
      <c r="I50" s="6"/>
      <c r="J50" s="6"/>
      <c r="K50" s="20">
        <v>30000000</v>
      </c>
      <c r="L50" s="8">
        <f t="shared" si="1"/>
        <v>3000000</v>
      </c>
    </row>
    <row r="51" spans="1:13" x14ac:dyDescent="0.3">
      <c r="A51" s="56">
        <v>37</v>
      </c>
      <c r="B51" s="69" t="s">
        <v>127</v>
      </c>
      <c r="C51" s="6"/>
      <c r="D51" s="6"/>
      <c r="E51" s="6">
        <v>0.05</v>
      </c>
      <c r="F51" s="6"/>
      <c r="G51" s="6"/>
      <c r="H51" s="6"/>
      <c r="I51" s="6"/>
      <c r="J51" s="6"/>
      <c r="K51" s="20">
        <v>30000000</v>
      </c>
      <c r="L51" s="8">
        <f t="shared" si="1"/>
        <v>1500000</v>
      </c>
    </row>
    <row r="52" spans="1:13" x14ac:dyDescent="0.3">
      <c r="A52" s="56">
        <v>38</v>
      </c>
      <c r="B52" s="69" t="s">
        <v>179</v>
      </c>
      <c r="C52" s="6"/>
      <c r="D52" s="6"/>
      <c r="E52" s="6">
        <v>0.1</v>
      </c>
      <c r="F52" s="6"/>
      <c r="G52" s="6"/>
      <c r="H52" s="6"/>
      <c r="I52" s="6"/>
      <c r="J52" s="6"/>
      <c r="K52" s="20">
        <v>30000000</v>
      </c>
      <c r="L52" s="8">
        <f t="shared" si="1"/>
        <v>3000000</v>
      </c>
    </row>
    <row r="53" spans="1:13" x14ac:dyDescent="0.3">
      <c r="A53" s="56">
        <v>39</v>
      </c>
      <c r="B53" s="69" t="s">
        <v>131</v>
      </c>
      <c r="C53" s="6"/>
      <c r="D53" s="6"/>
      <c r="E53" s="6">
        <v>0.02</v>
      </c>
      <c r="F53" s="6"/>
      <c r="G53" s="6"/>
      <c r="H53" s="6"/>
      <c r="I53" s="6"/>
      <c r="J53" s="6"/>
      <c r="K53" s="20">
        <v>30000000</v>
      </c>
      <c r="L53" s="8">
        <f t="shared" si="1"/>
        <v>600000</v>
      </c>
    </row>
    <row r="54" spans="1:13" x14ac:dyDescent="0.3">
      <c r="A54" s="94">
        <v>40</v>
      </c>
      <c r="B54" s="95" t="s">
        <v>133</v>
      </c>
      <c r="C54" s="6"/>
      <c r="D54" s="6"/>
      <c r="E54" s="6">
        <v>0.02</v>
      </c>
      <c r="F54" s="6"/>
      <c r="G54" s="6"/>
      <c r="H54" s="6"/>
      <c r="I54" s="6"/>
      <c r="J54" s="6"/>
      <c r="K54" s="20">
        <v>30000000</v>
      </c>
      <c r="L54" s="8">
        <f t="shared" si="1"/>
        <v>600000</v>
      </c>
      <c r="M54" s="4">
        <v>3</v>
      </c>
    </row>
    <row r="55" spans="1:13" x14ac:dyDescent="0.3">
      <c r="A55" s="94"/>
      <c r="B55" s="95"/>
      <c r="C55" s="6">
        <v>0.01</v>
      </c>
      <c r="D55" s="6"/>
      <c r="E55" s="6"/>
      <c r="F55" s="6"/>
      <c r="G55" s="6"/>
      <c r="H55" s="6"/>
      <c r="I55" s="6"/>
      <c r="J55" s="6"/>
      <c r="K55" s="20">
        <v>12000000</v>
      </c>
      <c r="L55" s="8">
        <f t="shared" si="1"/>
        <v>120000</v>
      </c>
    </row>
    <row r="56" spans="1:13" x14ac:dyDescent="0.3">
      <c r="A56" s="94">
        <v>41</v>
      </c>
      <c r="B56" s="95" t="s">
        <v>134</v>
      </c>
      <c r="C56" s="6"/>
      <c r="D56" s="6"/>
      <c r="E56" s="6">
        <v>0.04</v>
      </c>
      <c r="F56" s="6"/>
      <c r="G56" s="6"/>
      <c r="H56" s="6"/>
      <c r="I56" s="6"/>
      <c r="J56" s="6"/>
      <c r="K56" s="20">
        <v>30000000</v>
      </c>
      <c r="L56" s="8">
        <f t="shared" si="1"/>
        <v>1200000</v>
      </c>
    </row>
    <row r="57" spans="1:13" x14ac:dyDescent="0.3">
      <c r="A57" s="94"/>
      <c r="B57" s="95"/>
      <c r="C57" s="6">
        <v>0.06</v>
      </c>
      <c r="D57" s="6"/>
      <c r="E57" s="6"/>
      <c r="F57" s="6"/>
      <c r="G57" s="6"/>
      <c r="H57" s="6"/>
      <c r="I57" s="6"/>
      <c r="J57" s="6"/>
      <c r="K57" s="20">
        <v>12000000</v>
      </c>
      <c r="L57" s="8">
        <f t="shared" si="1"/>
        <v>720000</v>
      </c>
    </row>
    <row r="58" spans="1:13" x14ac:dyDescent="0.3">
      <c r="A58" s="94">
        <v>42</v>
      </c>
      <c r="B58" s="95" t="s">
        <v>135</v>
      </c>
      <c r="C58" s="6"/>
      <c r="D58" s="6"/>
      <c r="E58" s="6">
        <v>0.2</v>
      </c>
      <c r="F58" s="6"/>
      <c r="G58" s="6"/>
      <c r="H58" s="6"/>
      <c r="I58" s="6"/>
      <c r="J58" s="6"/>
      <c r="K58" s="20">
        <v>30000000</v>
      </c>
      <c r="L58" s="8">
        <f t="shared" si="1"/>
        <v>6000000</v>
      </c>
    </row>
    <row r="59" spans="1:13" x14ac:dyDescent="0.3">
      <c r="A59" s="94"/>
      <c r="B59" s="95"/>
      <c r="C59" s="6"/>
      <c r="D59" s="6"/>
      <c r="E59" s="6">
        <v>0.02</v>
      </c>
      <c r="F59" s="6"/>
      <c r="G59" s="6"/>
      <c r="H59" s="6"/>
      <c r="I59" s="6"/>
      <c r="J59" s="6"/>
      <c r="K59" s="20">
        <v>30000000</v>
      </c>
      <c r="L59" s="8">
        <f t="shared" si="1"/>
        <v>600000</v>
      </c>
    </row>
    <row r="60" spans="1:13" x14ac:dyDescent="0.3">
      <c r="A60" s="94"/>
      <c r="B60" s="95"/>
      <c r="C60" s="6">
        <v>0.05</v>
      </c>
      <c r="D60" s="6"/>
      <c r="E60" s="6"/>
      <c r="F60" s="6"/>
      <c r="G60" s="6"/>
      <c r="H60" s="6"/>
      <c r="I60" s="6"/>
      <c r="J60" s="6"/>
      <c r="K60" s="20">
        <v>12000000</v>
      </c>
      <c r="L60" s="8">
        <f t="shared" si="1"/>
        <v>600000</v>
      </c>
    </row>
    <row r="61" spans="1:13" x14ac:dyDescent="0.3">
      <c r="A61" s="94">
        <v>43</v>
      </c>
      <c r="B61" s="95" t="s">
        <v>139</v>
      </c>
      <c r="C61" s="6">
        <v>0.1</v>
      </c>
      <c r="D61" s="6"/>
      <c r="E61" s="6"/>
      <c r="F61" s="6"/>
      <c r="G61" s="6"/>
      <c r="H61" s="6"/>
      <c r="I61" s="6"/>
      <c r="J61" s="6"/>
      <c r="K61" s="20">
        <v>12000000</v>
      </c>
      <c r="L61" s="8">
        <f t="shared" si="1"/>
        <v>1200000</v>
      </c>
    </row>
    <row r="62" spans="1:13" x14ac:dyDescent="0.3">
      <c r="A62" s="94"/>
      <c r="B62" s="95"/>
      <c r="C62" s="6"/>
      <c r="D62" s="6"/>
      <c r="E62" s="6">
        <v>0.1</v>
      </c>
      <c r="F62" s="6"/>
      <c r="G62" s="6"/>
      <c r="H62" s="6"/>
      <c r="I62" s="6"/>
      <c r="J62" s="6"/>
      <c r="K62" s="20">
        <v>30000000</v>
      </c>
      <c r="L62" s="8">
        <f t="shared" si="1"/>
        <v>3000000</v>
      </c>
    </row>
    <row r="63" spans="1:13" x14ac:dyDescent="0.3">
      <c r="A63" s="56">
        <v>44</v>
      </c>
      <c r="B63" s="69" t="s">
        <v>140</v>
      </c>
      <c r="C63" s="6">
        <v>2.5000000000000001E-2</v>
      </c>
      <c r="D63" s="6"/>
      <c r="E63" s="6"/>
      <c r="F63" s="6"/>
      <c r="G63" s="6"/>
      <c r="H63" s="6"/>
      <c r="I63" s="6"/>
      <c r="J63" s="6"/>
      <c r="K63" s="20">
        <v>12000000</v>
      </c>
      <c r="L63" s="8">
        <f t="shared" si="1"/>
        <v>300000</v>
      </c>
    </row>
    <row r="64" spans="1:13" x14ac:dyDescent="0.3">
      <c r="A64" s="56">
        <v>45</v>
      </c>
      <c r="B64" s="69" t="s">
        <v>142</v>
      </c>
      <c r="C64" s="6"/>
      <c r="D64" s="6"/>
      <c r="E64" s="6">
        <v>0.08</v>
      </c>
      <c r="F64" s="6"/>
      <c r="G64" s="6"/>
      <c r="H64" s="6"/>
      <c r="I64" s="6"/>
      <c r="J64" s="6"/>
      <c r="K64" s="20">
        <v>30000000</v>
      </c>
      <c r="L64" s="8">
        <f t="shared" si="1"/>
        <v>2400000</v>
      </c>
    </row>
    <row r="65" spans="1:12" x14ac:dyDescent="0.3">
      <c r="A65" s="56">
        <v>46</v>
      </c>
      <c r="B65" s="69" t="s">
        <v>143</v>
      </c>
      <c r="C65" s="6"/>
      <c r="D65" s="6">
        <v>0.12</v>
      </c>
      <c r="E65" s="6"/>
      <c r="F65" s="6"/>
      <c r="G65" s="6"/>
      <c r="H65" s="6"/>
      <c r="I65" s="6"/>
      <c r="J65" s="6"/>
      <c r="K65" s="20">
        <v>20000000</v>
      </c>
      <c r="L65" s="8">
        <f t="shared" si="1"/>
        <v>2400000</v>
      </c>
    </row>
    <row r="66" spans="1:12" x14ac:dyDescent="0.3">
      <c r="A66" s="56">
        <v>47</v>
      </c>
      <c r="B66" s="69" t="s">
        <v>145</v>
      </c>
      <c r="C66" s="6"/>
      <c r="D66" s="6"/>
      <c r="E66" s="6">
        <v>0.2</v>
      </c>
      <c r="F66" s="6"/>
      <c r="G66" s="6"/>
      <c r="H66" s="6"/>
      <c r="I66" s="6"/>
      <c r="J66" s="6"/>
      <c r="K66" s="20">
        <v>30000000</v>
      </c>
      <c r="L66" s="8">
        <f t="shared" si="1"/>
        <v>6000000</v>
      </c>
    </row>
    <row r="67" spans="1:12" x14ac:dyDescent="0.3">
      <c r="A67" s="56">
        <v>48</v>
      </c>
      <c r="B67" s="69" t="s">
        <v>151</v>
      </c>
      <c r="C67" s="6">
        <v>0.25</v>
      </c>
      <c r="D67" s="6"/>
      <c r="E67" s="6"/>
      <c r="F67" s="6"/>
      <c r="G67" s="6"/>
      <c r="H67" s="6"/>
      <c r="I67" s="6"/>
      <c r="J67" s="6"/>
      <c r="K67" s="20">
        <v>12000000</v>
      </c>
      <c r="L67" s="8">
        <f t="shared" si="1"/>
        <v>3000000</v>
      </c>
    </row>
    <row r="68" spans="1:12" ht="32.25" customHeight="1" x14ac:dyDescent="0.3">
      <c r="A68" s="56">
        <v>49</v>
      </c>
      <c r="B68" s="69" t="s">
        <v>152</v>
      </c>
      <c r="C68" s="6"/>
      <c r="D68" s="6"/>
      <c r="E68" s="6">
        <v>0.13</v>
      </c>
      <c r="F68" s="6"/>
      <c r="G68" s="6"/>
      <c r="H68" s="6"/>
      <c r="I68" s="6"/>
      <c r="J68" s="6"/>
      <c r="K68" s="20">
        <v>30000000</v>
      </c>
      <c r="L68" s="8">
        <f t="shared" si="1"/>
        <v>3900000</v>
      </c>
    </row>
    <row r="69" spans="1:12" x14ac:dyDescent="0.3">
      <c r="A69" s="94">
        <v>50</v>
      </c>
      <c r="B69" s="95" t="s">
        <v>157</v>
      </c>
      <c r="C69" s="6">
        <v>0.02</v>
      </c>
      <c r="D69" s="6"/>
      <c r="E69" s="6"/>
      <c r="F69" s="6"/>
      <c r="G69" s="6"/>
      <c r="H69" s="6"/>
      <c r="I69" s="6"/>
      <c r="J69" s="6"/>
      <c r="K69" s="20">
        <v>12000000</v>
      </c>
      <c r="L69" s="8">
        <f t="shared" si="1"/>
        <v>240000</v>
      </c>
    </row>
    <row r="70" spans="1:12" x14ac:dyDescent="0.3">
      <c r="A70" s="94"/>
      <c r="B70" s="95"/>
      <c r="C70" s="6"/>
      <c r="D70" s="6">
        <v>0.12</v>
      </c>
      <c r="E70" s="6"/>
      <c r="F70" s="6"/>
      <c r="G70" s="6"/>
      <c r="H70" s="6"/>
      <c r="I70" s="6"/>
      <c r="J70" s="6"/>
      <c r="K70" s="20">
        <v>20000000</v>
      </c>
      <c r="L70" s="8">
        <f t="shared" si="1"/>
        <v>2400000</v>
      </c>
    </row>
    <row r="71" spans="1:12" x14ac:dyDescent="0.3">
      <c r="A71" s="94">
        <v>51</v>
      </c>
      <c r="B71" s="95" t="s">
        <v>159</v>
      </c>
      <c r="C71" s="6"/>
      <c r="D71" s="6"/>
      <c r="E71" s="6"/>
      <c r="F71" s="6"/>
      <c r="G71" s="6"/>
      <c r="H71" s="6">
        <f>0.0001*15000</f>
        <v>1.5</v>
      </c>
      <c r="I71" s="6"/>
      <c r="J71" s="6"/>
      <c r="K71" s="5">
        <v>10000000</v>
      </c>
      <c r="L71" s="8">
        <f>(C71+D71+E71+G71+H71+I71)*K71</f>
        <v>15000000</v>
      </c>
    </row>
    <row r="72" spans="1:12" x14ac:dyDescent="0.3">
      <c r="A72" s="94"/>
      <c r="B72" s="95"/>
      <c r="C72" s="6"/>
      <c r="D72" s="6"/>
      <c r="E72" s="6"/>
      <c r="F72" s="6"/>
      <c r="G72" s="6">
        <v>0.3</v>
      </c>
      <c r="H72" s="6"/>
      <c r="I72" s="6"/>
      <c r="J72" s="6"/>
      <c r="K72" s="20">
        <v>6000000</v>
      </c>
      <c r="L72" s="8">
        <f t="shared" si="1"/>
        <v>1800000</v>
      </c>
    </row>
    <row r="73" spans="1:12" x14ac:dyDescent="0.3">
      <c r="A73" s="94">
        <v>52</v>
      </c>
      <c r="B73" s="95" t="s">
        <v>161</v>
      </c>
      <c r="C73" s="6">
        <v>0.25</v>
      </c>
      <c r="D73" s="6"/>
      <c r="E73" s="6"/>
      <c r="F73" s="6"/>
      <c r="G73" s="6"/>
      <c r="H73" s="6"/>
      <c r="I73" s="6"/>
      <c r="J73" s="6"/>
      <c r="K73" s="20">
        <v>12000000</v>
      </c>
      <c r="L73" s="8">
        <f t="shared" si="1"/>
        <v>3000000</v>
      </c>
    </row>
    <row r="74" spans="1:12" x14ac:dyDescent="0.3">
      <c r="A74" s="94"/>
      <c r="B74" s="95"/>
      <c r="C74" s="6"/>
      <c r="D74" s="6"/>
      <c r="E74" s="6"/>
      <c r="F74" s="6"/>
      <c r="G74" s="6"/>
      <c r="H74" s="6">
        <v>0.16</v>
      </c>
      <c r="I74" s="6"/>
      <c r="J74" s="6"/>
      <c r="K74" s="5">
        <v>10000000</v>
      </c>
      <c r="L74" s="8">
        <f t="shared" si="1"/>
        <v>1600000</v>
      </c>
    </row>
    <row r="75" spans="1:12" x14ac:dyDescent="0.3">
      <c r="A75" s="56">
        <v>53</v>
      </c>
      <c r="B75" s="69" t="s">
        <v>163</v>
      </c>
      <c r="C75" s="6"/>
      <c r="D75" s="6"/>
      <c r="E75" s="6">
        <v>0.03</v>
      </c>
      <c r="F75" s="6"/>
      <c r="G75" s="6"/>
      <c r="H75" s="6"/>
      <c r="I75" s="6"/>
      <c r="J75" s="6"/>
      <c r="K75" s="20">
        <v>30000000</v>
      </c>
      <c r="L75" s="8">
        <f t="shared" si="1"/>
        <v>900000</v>
      </c>
    </row>
    <row r="76" spans="1:12" ht="36" customHeight="1" x14ac:dyDescent="0.3">
      <c r="A76" s="56">
        <v>54</v>
      </c>
      <c r="B76" s="69" t="s">
        <v>182</v>
      </c>
      <c r="C76" s="6"/>
      <c r="D76" s="6"/>
      <c r="E76" s="6">
        <v>0.05</v>
      </c>
      <c r="F76" s="6"/>
      <c r="G76" s="6"/>
      <c r="H76" s="6"/>
      <c r="I76" s="6"/>
      <c r="J76" s="6"/>
      <c r="K76" s="20">
        <v>30000000</v>
      </c>
      <c r="L76" s="8">
        <f t="shared" si="1"/>
        <v>1500000</v>
      </c>
    </row>
    <row r="77" spans="1:12" x14ac:dyDescent="0.3">
      <c r="A77" s="94">
        <v>55</v>
      </c>
      <c r="B77" s="95" t="s">
        <v>168</v>
      </c>
      <c r="C77" s="6"/>
      <c r="D77" s="6"/>
      <c r="E77" s="6">
        <v>0.1</v>
      </c>
      <c r="F77" s="6"/>
      <c r="G77" s="6"/>
      <c r="H77" s="6"/>
      <c r="I77" s="6"/>
      <c r="J77" s="6"/>
      <c r="K77" s="20">
        <v>30000000</v>
      </c>
      <c r="L77" s="8">
        <f t="shared" si="1"/>
        <v>3000000</v>
      </c>
    </row>
    <row r="78" spans="1:12" x14ac:dyDescent="0.3">
      <c r="A78" s="94"/>
      <c r="B78" s="95"/>
      <c r="C78" s="6"/>
      <c r="D78" s="6"/>
      <c r="E78" s="6"/>
      <c r="F78" s="6"/>
      <c r="G78" s="6"/>
      <c r="H78" s="6"/>
      <c r="I78" s="6">
        <v>0.02</v>
      </c>
      <c r="J78" s="6"/>
      <c r="K78" s="20">
        <v>15000000</v>
      </c>
      <c r="L78" s="8">
        <f t="shared" si="1"/>
        <v>300000</v>
      </c>
    </row>
    <row r="79" spans="1:12" x14ac:dyDescent="0.3">
      <c r="A79" s="56">
        <v>56</v>
      </c>
      <c r="B79" s="69" t="s">
        <v>107</v>
      </c>
      <c r="C79" s="6"/>
      <c r="D79" s="6"/>
      <c r="E79" s="6">
        <v>0.1</v>
      </c>
      <c r="F79" s="6"/>
      <c r="G79" s="6"/>
      <c r="H79" s="6"/>
      <c r="I79" s="6"/>
      <c r="J79" s="6"/>
      <c r="K79" s="20">
        <v>30000000</v>
      </c>
      <c r="L79" s="8">
        <f t="shared" si="1"/>
        <v>3000000</v>
      </c>
    </row>
    <row r="80" spans="1:12" x14ac:dyDescent="0.3">
      <c r="A80" s="56">
        <v>57</v>
      </c>
      <c r="B80" s="69" t="s">
        <v>171</v>
      </c>
      <c r="C80" s="6">
        <v>0.1</v>
      </c>
      <c r="D80" s="6"/>
      <c r="E80" s="6"/>
      <c r="F80" s="6"/>
      <c r="G80" s="6"/>
      <c r="H80" s="6"/>
      <c r="I80" s="6"/>
      <c r="J80" s="6"/>
      <c r="K80" s="20">
        <v>12000000</v>
      </c>
      <c r="L80" s="8">
        <f t="shared" si="1"/>
        <v>1200000</v>
      </c>
    </row>
    <row r="81" spans="1:12" x14ac:dyDescent="0.3">
      <c r="A81" s="56">
        <v>58</v>
      </c>
      <c r="B81" s="75" t="s">
        <v>194</v>
      </c>
      <c r="C81" s="6"/>
      <c r="D81" s="6"/>
      <c r="E81" s="6">
        <v>0.12</v>
      </c>
      <c r="F81" s="6"/>
      <c r="G81" s="6"/>
      <c r="H81" s="6"/>
      <c r="I81" s="6"/>
      <c r="J81" s="6"/>
      <c r="K81" s="20">
        <v>30000000</v>
      </c>
      <c r="L81" s="8">
        <f t="shared" si="1"/>
        <v>3600000</v>
      </c>
    </row>
    <row r="82" spans="1:12" x14ac:dyDescent="0.3">
      <c r="A82" s="56">
        <v>59</v>
      </c>
      <c r="B82" s="69" t="s">
        <v>173</v>
      </c>
      <c r="C82" s="6"/>
      <c r="D82" s="6"/>
      <c r="E82" s="6">
        <v>0.05</v>
      </c>
      <c r="F82" s="6"/>
      <c r="G82" s="6"/>
      <c r="H82" s="6"/>
      <c r="I82" s="6"/>
      <c r="J82" s="6"/>
      <c r="K82" s="20">
        <v>30000000</v>
      </c>
      <c r="L82" s="8">
        <f t="shared" si="1"/>
        <v>1500000</v>
      </c>
    </row>
    <row r="83" spans="1:12" x14ac:dyDescent="0.3">
      <c r="A83" s="56">
        <v>60</v>
      </c>
      <c r="B83" s="69" t="s">
        <v>185</v>
      </c>
      <c r="C83" s="6"/>
      <c r="D83" s="6"/>
      <c r="E83" s="6"/>
      <c r="F83" s="6"/>
      <c r="G83" s="6"/>
      <c r="H83" s="6">
        <v>0.1</v>
      </c>
      <c r="I83" s="6"/>
      <c r="J83" s="6"/>
      <c r="K83" s="5">
        <v>10000000</v>
      </c>
      <c r="L83" s="8">
        <f t="shared" si="1"/>
        <v>1000000</v>
      </c>
    </row>
    <row r="84" spans="1:12" s="58" customFormat="1" x14ac:dyDescent="0.3">
      <c r="A84" s="67"/>
      <c r="B84" s="18" t="s">
        <v>186</v>
      </c>
      <c r="C84" s="106">
        <f>SUM(C8:C83)</f>
        <v>1.5450000000000004</v>
      </c>
      <c r="D84" s="106">
        <f t="shared" ref="D84:I84" si="2">SUM(D8:D83)</f>
        <v>0.61</v>
      </c>
      <c r="E84" s="106">
        <f t="shared" si="2"/>
        <v>3.42</v>
      </c>
      <c r="F84" s="106">
        <f t="shared" si="2"/>
        <v>0</v>
      </c>
      <c r="G84" s="106">
        <f t="shared" si="2"/>
        <v>0.3</v>
      </c>
      <c r="H84" s="106">
        <f t="shared" si="2"/>
        <v>2.56</v>
      </c>
      <c r="I84" s="106">
        <f t="shared" si="2"/>
        <v>0.26</v>
      </c>
      <c r="J84" s="18">
        <f t="shared" ref="J84" si="3">SUM(J8:J83)</f>
        <v>0</v>
      </c>
      <c r="K84" s="60"/>
      <c r="L84" s="60">
        <f>SUM(L8:L83)</f>
        <v>164640000</v>
      </c>
    </row>
    <row r="85" spans="1:12" x14ac:dyDescent="0.3">
      <c r="A85" s="56"/>
      <c r="B85" s="18" t="s">
        <v>191</v>
      </c>
      <c r="C85" s="107">
        <f>C84+D84+E84+G84+H84+I84</f>
        <v>8.6950000000000003</v>
      </c>
      <c r="D85" s="108"/>
      <c r="E85" s="108"/>
      <c r="F85" s="108"/>
      <c r="G85" s="108"/>
      <c r="H85" s="108"/>
      <c r="I85" s="109"/>
      <c r="J85" s="6"/>
      <c r="K85" s="20"/>
      <c r="L85" s="6"/>
    </row>
    <row r="98" spans="12:12" x14ac:dyDescent="0.3">
      <c r="L98" s="29"/>
    </row>
    <row r="99" spans="12:12" x14ac:dyDescent="0.3">
      <c r="L99" s="29"/>
    </row>
    <row r="100" spans="12:12" x14ac:dyDescent="0.3">
      <c r="L100" s="29"/>
    </row>
    <row r="101" spans="12:12" x14ac:dyDescent="0.3">
      <c r="L101" s="29"/>
    </row>
    <row r="102" spans="12:12" x14ac:dyDescent="0.3">
      <c r="L102" s="29"/>
    </row>
    <row r="103" spans="12:12" x14ac:dyDescent="0.3">
      <c r="L103" s="29"/>
    </row>
    <row r="104" spans="12:12" x14ac:dyDescent="0.3">
      <c r="L104" s="29"/>
    </row>
    <row r="106" spans="12:12" x14ac:dyDescent="0.3">
      <c r="L106" s="29"/>
    </row>
  </sheetData>
  <mergeCells count="35">
    <mergeCell ref="C85:I85"/>
    <mergeCell ref="A13:A15"/>
    <mergeCell ref="B56:B57"/>
    <mergeCell ref="A56:A57"/>
    <mergeCell ref="B73:B74"/>
    <mergeCell ref="A73:A74"/>
    <mergeCell ref="B54:B55"/>
    <mergeCell ref="A54:A55"/>
    <mergeCell ref="B58:B60"/>
    <mergeCell ref="A58:A60"/>
    <mergeCell ref="B61:B62"/>
    <mergeCell ref="A61:A62"/>
    <mergeCell ref="B69:B70"/>
    <mergeCell ref="A69:A70"/>
    <mergeCell ref="A47:A48"/>
    <mergeCell ref="B77:B78"/>
    <mergeCell ref="A2:L2"/>
    <mergeCell ref="A1:L1"/>
    <mergeCell ref="G4:J4"/>
    <mergeCell ref="A3:A5"/>
    <mergeCell ref="B3:B5"/>
    <mergeCell ref="C3:F3"/>
    <mergeCell ref="G3:J3"/>
    <mergeCell ref="C4:F4"/>
    <mergeCell ref="K3:K5"/>
    <mergeCell ref="L3:L5"/>
    <mergeCell ref="A77:A78"/>
    <mergeCell ref="B13:B15"/>
    <mergeCell ref="B71:B72"/>
    <mergeCell ref="A71:A72"/>
    <mergeCell ref="B29:B30"/>
    <mergeCell ref="A29:A30"/>
    <mergeCell ref="B32:B33"/>
    <mergeCell ref="A32:A33"/>
    <mergeCell ref="B47:B48"/>
  </mergeCells>
  <pageMargins left="0.7" right="0.7" top="0.75" bottom="0.75" header="0.3" footer="0.3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6"/>
  <sheetViews>
    <sheetView topLeftCell="A196" zoomScale="77" zoomScaleNormal="77" workbookViewId="0">
      <selection activeCell="C206" sqref="C206:H207"/>
    </sheetView>
  </sheetViews>
  <sheetFormatPr defaultRowHeight="18.75" x14ac:dyDescent="0.3"/>
  <cols>
    <col min="1" max="1" width="4.625" style="4" customWidth="1"/>
    <col min="2" max="2" width="25.75" style="4" customWidth="1"/>
    <col min="3" max="3" width="20" style="4" customWidth="1"/>
    <col min="4" max="5" width="16.875" style="4" customWidth="1"/>
    <col min="6" max="6" width="17.875" style="4" customWidth="1"/>
    <col min="7" max="7" width="19.125" style="4" customWidth="1"/>
    <col min="8" max="8" width="15.5" style="4" customWidth="1"/>
    <col min="9" max="9" width="18.25" style="29" customWidth="1"/>
    <col min="10" max="10" width="18.625" style="4" customWidth="1"/>
    <col min="11" max="11" width="9" style="4"/>
    <col min="12" max="12" width="17.5" style="4" bestFit="1" customWidth="1"/>
    <col min="13" max="13" width="12" style="4" bestFit="1" customWidth="1"/>
    <col min="14" max="14" width="13.125" style="4" customWidth="1"/>
    <col min="15" max="15" width="13.5" style="4" customWidth="1"/>
    <col min="16" max="48" width="9" style="4"/>
    <col min="49" max="16384" width="9" style="2"/>
  </cols>
  <sheetData>
    <row r="1" spans="1:48" x14ac:dyDescent="0.3">
      <c r="A1" s="90" t="s">
        <v>200</v>
      </c>
      <c r="B1" s="90"/>
      <c r="C1" s="90"/>
      <c r="D1" s="90"/>
      <c r="E1" s="90"/>
      <c r="F1" s="90"/>
      <c r="G1" s="90"/>
      <c r="H1" s="90"/>
      <c r="I1" s="90"/>
      <c r="J1" s="90"/>
    </row>
    <row r="2" spans="1:48" ht="21" customHeight="1" x14ac:dyDescent="0.3">
      <c r="A2" s="96" t="str">
        <f>'cay lao nam'!A2:L2</f>
        <v>(Kèm theo Thông báo  số 79/TB-UBND ngày 10/11/2025 của UBND xã Tân Kỳ)</v>
      </c>
      <c r="B2" s="96"/>
      <c r="C2" s="96"/>
      <c r="D2" s="96"/>
      <c r="E2" s="96"/>
      <c r="F2" s="96"/>
      <c r="G2" s="96"/>
      <c r="H2" s="96"/>
      <c r="I2" s="96"/>
      <c r="J2" s="96"/>
    </row>
    <row r="3" spans="1:48" ht="19.5" customHeight="1" x14ac:dyDescent="0.3">
      <c r="A3" s="88" t="s">
        <v>13</v>
      </c>
      <c r="B3" s="88" t="s">
        <v>46</v>
      </c>
      <c r="C3" s="88" t="s">
        <v>14</v>
      </c>
      <c r="D3" s="88"/>
      <c r="E3" s="88"/>
      <c r="F3" s="88" t="s">
        <v>15</v>
      </c>
      <c r="G3" s="88"/>
      <c r="H3" s="88"/>
      <c r="I3" s="93" t="s">
        <v>34</v>
      </c>
      <c r="J3" s="88" t="s">
        <v>30</v>
      </c>
      <c r="K3" s="13"/>
      <c r="L3" s="13"/>
      <c r="M3" s="13"/>
      <c r="N3" s="13"/>
      <c r="O3" s="13"/>
    </row>
    <row r="4" spans="1:48" ht="15.75" customHeight="1" x14ac:dyDescent="0.3">
      <c r="A4" s="88"/>
      <c r="B4" s="88"/>
      <c r="C4" s="88" t="s">
        <v>17</v>
      </c>
      <c r="D4" s="88"/>
      <c r="E4" s="88"/>
      <c r="F4" s="88" t="s">
        <v>17</v>
      </c>
      <c r="G4" s="88"/>
      <c r="H4" s="88"/>
      <c r="I4" s="93"/>
      <c r="J4" s="88"/>
      <c r="K4" s="13"/>
      <c r="L4" s="13"/>
      <c r="M4" s="13"/>
      <c r="N4" s="13"/>
      <c r="O4" s="13"/>
    </row>
    <row r="5" spans="1:48" ht="79.5" customHeight="1" x14ac:dyDescent="0.3">
      <c r="A5" s="88"/>
      <c r="B5" s="88"/>
      <c r="C5" s="23" t="s">
        <v>21</v>
      </c>
      <c r="D5" s="23" t="s">
        <v>22</v>
      </c>
      <c r="E5" s="23" t="s">
        <v>23</v>
      </c>
      <c r="F5" s="23" t="s">
        <v>21</v>
      </c>
      <c r="G5" s="23" t="s">
        <v>27</v>
      </c>
      <c r="H5" s="23" t="s">
        <v>28</v>
      </c>
      <c r="I5" s="93"/>
      <c r="J5" s="88"/>
      <c r="K5" s="13"/>
      <c r="L5" s="13"/>
      <c r="M5" s="13"/>
      <c r="N5" s="13"/>
      <c r="O5" s="13"/>
    </row>
    <row r="6" spans="1:48" s="73" customFormat="1" ht="19.5" customHeight="1" x14ac:dyDescent="0.3">
      <c r="A6" s="24"/>
      <c r="B6" s="24"/>
      <c r="C6" s="24" t="s">
        <v>8</v>
      </c>
      <c r="D6" s="24" t="s">
        <v>8</v>
      </c>
      <c r="E6" s="24" t="s">
        <v>8</v>
      </c>
      <c r="F6" s="24" t="s">
        <v>8</v>
      </c>
      <c r="G6" s="24" t="s">
        <v>8</v>
      </c>
      <c r="H6" s="24" t="s">
        <v>8</v>
      </c>
      <c r="I6" s="41" t="s">
        <v>43</v>
      </c>
      <c r="J6" s="24" t="s">
        <v>44</v>
      </c>
      <c r="K6" s="72"/>
      <c r="L6" s="72"/>
      <c r="M6" s="72"/>
      <c r="N6" s="72"/>
      <c r="O6" s="72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</row>
    <row r="7" spans="1:48" ht="14.25" customHeight="1" x14ac:dyDescent="0.3">
      <c r="A7" s="14"/>
      <c r="B7" s="24">
        <v>1</v>
      </c>
      <c r="C7" s="24">
        <v>2</v>
      </c>
      <c r="D7" s="24">
        <v>3</v>
      </c>
      <c r="E7" s="24">
        <v>4</v>
      </c>
      <c r="F7" s="24">
        <v>5</v>
      </c>
      <c r="G7" s="24">
        <v>6</v>
      </c>
      <c r="H7" s="24">
        <v>7</v>
      </c>
      <c r="I7" s="41">
        <v>8</v>
      </c>
      <c r="J7" s="24">
        <v>9</v>
      </c>
      <c r="K7" s="13"/>
      <c r="L7" s="13"/>
      <c r="M7" s="13"/>
      <c r="N7" s="13"/>
      <c r="O7" s="13"/>
    </row>
    <row r="8" spans="1:48" x14ac:dyDescent="0.3">
      <c r="A8" s="56"/>
      <c r="B8" s="68" t="s">
        <v>48</v>
      </c>
      <c r="C8" s="6"/>
      <c r="D8" s="6"/>
      <c r="E8" s="6"/>
      <c r="F8" s="6"/>
      <c r="G8" s="6"/>
      <c r="H8" s="6"/>
      <c r="I8" s="8"/>
      <c r="J8" s="8">
        <f t="shared" ref="J8:J21" si="0">(C8+D8+E8+F8+G8+H8)*I8</f>
        <v>0</v>
      </c>
    </row>
    <row r="9" spans="1:48" x14ac:dyDescent="0.3">
      <c r="A9" s="80"/>
      <c r="B9" s="81" t="s">
        <v>196</v>
      </c>
      <c r="C9" s="6"/>
      <c r="D9" s="6"/>
      <c r="E9" s="6"/>
      <c r="F9" s="6"/>
      <c r="G9" s="6"/>
      <c r="H9" s="6"/>
      <c r="I9" s="8"/>
      <c r="J9" s="8"/>
    </row>
    <row r="10" spans="1:48" s="3" customFormat="1" x14ac:dyDescent="0.3">
      <c r="A10" s="56">
        <v>1</v>
      </c>
      <c r="B10" s="69" t="s">
        <v>68</v>
      </c>
      <c r="C10" s="6"/>
      <c r="D10" s="6">
        <v>7.0000000000000007E-2</v>
      </c>
      <c r="E10" s="6"/>
      <c r="F10" s="6"/>
      <c r="G10" s="6"/>
      <c r="H10" s="6"/>
      <c r="I10" s="5">
        <v>10000000</v>
      </c>
      <c r="J10" s="8">
        <f t="shared" si="0"/>
        <v>700000.00000000012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</row>
    <row r="11" spans="1:48" x14ac:dyDescent="0.3">
      <c r="A11" s="94">
        <v>2</v>
      </c>
      <c r="B11" s="95" t="s">
        <v>51</v>
      </c>
      <c r="C11" s="6"/>
      <c r="D11" s="6"/>
      <c r="E11" s="6">
        <v>0.05</v>
      </c>
      <c r="F11" s="6"/>
      <c r="G11" s="6"/>
      <c r="H11" s="6"/>
      <c r="I11" s="20">
        <v>15000000</v>
      </c>
      <c r="J11" s="8">
        <f t="shared" si="0"/>
        <v>750000</v>
      </c>
    </row>
    <row r="12" spans="1:48" s="3" customFormat="1" x14ac:dyDescent="0.3">
      <c r="A12" s="94"/>
      <c r="B12" s="95"/>
      <c r="C12" s="6"/>
      <c r="D12" s="6">
        <v>7.0000000000000007E-2</v>
      </c>
      <c r="E12" s="6"/>
      <c r="F12" s="6"/>
      <c r="G12" s="6"/>
      <c r="H12" s="6"/>
      <c r="I12" s="5">
        <v>10000000</v>
      </c>
      <c r="J12" s="8">
        <f t="shared" si="0"/>
        <v>700000.00000000012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</row>
    <row r="13" spans="1:48" s="3" customFormat="1" x14ac:dyDescent="0.3">
      <c r="A13" s="56">
        <v>3</v>
      </c>
      <c r="B13" s="69" t="s">
        <v>52</v>
      </c>
      <c r="C13" s="6"/>
      <c r="D13" s="6"/>
      <c r="E13" s="6">
        <v>0.1</v>
      </c>
      <c r="F13" s="6"/>
      <c r="G13" s="6"/>
      <c r="H13" s="6"/>
      <c r="I13" s="20">
        <v>15000000</v>
      </c>
      <c r="J13" s="8">
        <f t="shared" si="0"/>
        <v>1500000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</row>
    <row r="14" spans="1:48" s="3" customFormat="1" x14ac:dyDescent="0.3">
      <c r="A14" s="56">
        <v>4</v>
      </c>
      <c r="B14" s="69" t="s">
        <v>69</v>
      </c>
      <c r="C14" s="6"/>
      <c r="D14" s="6"/>
      <c r="E14" s="6">
        <v>0.05</v>
      </c>
      <c r="F14" s="6"/>
      <c r="G14" s="6"/>
      <c r="H14" s="6"/>
      <c r="I14" s="20">
        <v>15000000</v>
      </c>
      <c r="J14" s="8">
        <f t="shared" si="0"/>
        <v>750000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</row>
    <row r="15" spans="1:48" s="3" customFormat="1" x14ac:dyDescent="0.3">
      <c r="A15" s="56">
        <v>5</v>
      </c>
      <c r="B15" s="69" t="s">
        <v>70</v>
      </c>
      <c r="C15" s="6"/>
      <c r="D15" s="6">
        <v>0.04</v>
      </c>
      <c r="E15" s="6"/>
      <c r="F15" s="6"/>
      <c r="G15" s="6"/>
      <c r="H15" s="6"/>
      <c r="I15" s="5">
        <v>10000000</v>
      </c>
      <c r="J15" s="8">
        <f t="shared" si="0"/>
        <v>400000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</row>
    <row r="16" spans="1:48" s="3" customFormat="1" x14ac:dyDescent="0.3">
      <c r="A16" s="56">
        <v>6</v>
      </c>
      <c r="B16" s="69" t="s">
        <v>54</v>
      </c>
      <c r="C16" s="6"/>
      <c r="D16" s="6">
        <v>0.35</v>
      </c>
      <c r="E16" s="6"/>
      <c r="F16" s="6"/>
      <c r="G16" s="6"/>
      <c r="H16" s="6"/>
      <c r="I16" s="5">
        <v>10000000</v>
      </c>
      <c r="J16" s="8">
        <f t="shared" si="0"/>
        <v>3500000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</row>
    <row r="17" spans="1:48" s="3" customFormat="1" x14ac:dyDescent="0.3">
      <c r="A17" s="56">
        <v>7</v>
      </c>
      <c r="B17" s="69" t="s">
        <v>56</v>
      </c>
      <c r="C17" s="6"/>
      <c r="D17" s="6">
        <v>7.0000000000000007E-2</v>
      </c>
      <c r="E17" s="6"/>
      <c r="F17" s="6"/>
      <c r="G17" s="6"/>
      <c r="H17" s="6"/>
      <c r="I17" s="5">
        <v>10000000</v>
      </c>
      <c r="J17" s="8">
        <f t="shared" si="0"/>
        <v>700000.00000000012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</row>
    <row r="18" spans="1:48" s="3" customFormat="1" x14ac:dyDescent="0.3">
      <c r="A18" s="100">
        <v>8</v>
      </c>
      <c r="B18" s="95" t="s">
        <v>71</v>
      </c>
      <c r="C18" s="6"/>
      <c r="D18" s="6">
        <v>7.0000000000000007E-2</v>
      </c>
      <c r="E18" s="6"/>
      <c r="F18" s="6"/>
      <c r="G18" s="6"/>
      <c r="H18" s="6"/>
      <c r="I18" s="5">
        <v>10000000</v>
      </c>
      <c r="J18" s="8">
        <f t="shared" si="0"/>
        <v>700000.00000000012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</row>
    <row r="19" spans="1:48" s="3" customFormat="1" x14ac:dyDescent="0.3">
      <c r="A19" s="101"/>
      <c r="B19" s="95"/>
      <c r="C19" s="6"/>
      <c r="D19" s="6">
        <v>0.4</v>
      </c>
      <c r="E19" s="6"/>
      <c r="F19" s="6"/>
      <c r="G19" s="6"/>
      <c r="H19" s="6"/>
      <c r="I19" s="5">
        <v>10000000</v>
      </c>
      <c r="J19" s="8">
        <f t="shared" si="0"/>
        <v>4000000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 spans="1:48" s="3" customFormat="1" x14ac:dyDescent="0.3">
      <c r="A20" s="94">
        <v>9</v>
      </c>
      <c r="B20" s="95" t="s">
        <v>50</v>
      </c>
      <c r="C20" s="6"/>
      <c r="D20" s="6">
        <v>0.1</v>
      </c>
      <c r="E20" s="6"/>
      <c r="F20" s="6"/>
      <c r="G20" s="6"/>
      <c r="H20" s="6"/>
      <c r="I20" s="5">
        <v>10000000</v>
      </c>
      <c r="J20" s="8">
        <f t="shared" si="0"/>
        <v>1000000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 spans="1:48" s="3" customFormat="1" x14ac:dyDescent="0.3">
      <c r="A21" s="94"/>
      <c r="B21" s="95"/>
      <c r="C21" s="6"/>
      <c r="D21" s="6">
        <v>0.11</v>
      </c>
      <c r="E21" s="6"/>
      <c r="F21" s="6"/>
      <c r="G21" s="6"/>
      <c r="H21" s="6"/>
      <c r="I21" s="5">
        <v>10000000</v>
      </c>
      <c r="J21" s="8">
        <f t="shared" si="0"/>
        <v>1100000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spans="1:48" s="3" customFormat="1" x14ac:dyDescent="0.3">
      <c r="A22" s="56">
        <v>10</v>
      </c>
      <c r="B22" s="69" t="s">
        <v>57</v>
      </c>
      <c r="C22" s="6"/>
      <c r="D22" s="6"/>
      <c r="E22" s="6">
        <v>0.03</v>
      </c>
      <c r="F22" s="6"/>
      <c r="G22" s="6"/>
      <c r="H22" s="6"/>
      <c r="I22" s="20">
        <v>15000000</v>
      </c>
      <c r="J22" s="8">
        <f t="shared" ref="J22:J85" si="1">(C22+D22+E22+F22+G22+H22)*I22</f>
        <v>450000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</row>
    <row r="23" spans="1:48" s="3" customFormat="1" x14ac:dyDescent="0.3">
      <c r="A23" s="56">
        <v>11</v>
      </c>
      <c r="B23" s="69" t="s">
        <v>58</v>
      </c>
      <c r="C23" s="6"/>
      <c r="D23" s="6">
        <v>0.13</v>
      </c>
      <c r="E23" s="6"/>
      <c r="F23" s="6"/>
      <c r="G23" s="6"/>
      <c r="H23" s="6"/>
      <c r="I23" s="5">
        <v>10000000</v>
      </c>
      <c r="J23" s="8">
        <f t="shared" si="1"/>
        <v>1300000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</row>
    <row r="24" spans="1:48" s="3" customFormat="1" x14ac:dyDescent="0.3">
      <c r="A24" s="56">
        <v>12</v>
      </c>
      <c r="B24" s="69" t="s">
        <v>59</v>
      </c>
      <c r="C24" s="6"/>
      <c r="D24" s="6">
        <v>0.1</v>
      </c>
      <c r="E24" s="6"/>
      <c r="F24" s="6"/>
      <c r="G24" s="6"/>
      <c r="H24" s="6"/>
      <c r="I24" s="5">
        <v>10000000</v>
      </c>
      <c r="J24" s="8">
        <f t="shared" si="1"/>
        <v>1000000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1:48" s="3" customFormat="1" x14ac:dyDescent="0.3">
      <c r="A25" s="56">
        <v>13</v>
      </c>
      <c r="B25" s="69" t="s">
        <v>72</v>
      </c>
      <c r="C25" s="6"/>
      <c r="D25" s="6">
        <v>0.08</v>
      </c>
      <c r="E25" s="6"/>
      <c r="F25" s="6"/>
      <c r="G25" s="6"/>
      <c r="H25" s="6"/>
      <c r="I25" s="5">
        <v>10000000</v>
      </c>
      <c r="J25" s="8">
        <f t="shared" si="1"/>
        <v>800000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</row>
    <row r="26" spans="1:48" s="3" customFormat="1" x14ac:dyDescent="0.3">
      <c r="A26" s="56">
        <v>14</v>
      </c>
      <c r="B26" s="69" t="s">
        <v>60</v>
      </c>
      <c r="C26" s="6"/>
      <c r="D26" s="6">
        <v>0.1</v>
      </c>
      <c r="E26" s="6"/>
      <c r="F26" s="6"/>
      <c r="G26" s="6"/>
      <c r="H26" s="6"/>
      <c r="I26" s="5">
        <v>10000000</v>
      </c>
      <c r="J26" s="8">
        <f t="shared" si="1"/>
        <v>1000000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</row>
    <row r="27" spans="1:48" s="3" customFormat="1" x14ac:dyDescent="0.3">
      <c r="A27" s="94">
        <v>15</v>
      </c>
      <c r="B27" s="95" t="s">
        <v>61</v>
      </c>
      <c r="C27" s="6"/>
      <c r="D27" s="6">
        <v>0.04</v>
      </c>
      <c r="E27" s="6"/>
      <c r="F27" s="6"/>
      <c r="G27" s="6"/>
      <c r="H27" s="6"/>
      <c r="I27" s="5">
        <v>10000000</v>
      </c>
      <c r="J27" s="8">
        <f t="shared" si="1"/>
        <v>400000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</row>
    <row r="28" spans="1:48" s="3" customFormat="1" x14ac:dyDescent="0.3">
      <c r="A28" s="94"/>
      <c r="B28" s="95"/>
      <c r="C28" s="6"/>
      <c r="D28" s="6">
        <v>6.5000000000000002E-2</v>
      </c>
      <c r="E28" s="6"/>
      <c r="F28" s="6"/>
      <c r="G28" s="6"/>
      <c r="H28" s="6"/>
      <c r="I28" s="5">
        <v>10000000</v>
      </c>
      <c r="J28" s="8">
        <f t="shared" si="1"/>
        <v>650000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1:48" s="3" customFormat="1" x14ac:dyDescent="0.3">
      <c r="A29" s="94">
        <v>16</v>
      </c>
      <c r="B29" s="95" t="s">
        <v>45</v>
      </c>
      <c r="C29" s="6"/>
      <c r="D29" s="6">
        <v>0.11</v>
      </c>
      <c r="E29" s="6"/>
      <c r="F29" s="6"/>
      <c r="G29" s="6"/>
      <c r="H29" s="6"/>
      <c r="I29" s="5">
        <v>10000000</v>
      </c>
      <c r="J29" s="8">
        <f t="shared" si="1"/>
        <v>1100000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1:48" s="3" customFormat="1" x14ac:dyDescent="0.3">
      <c r="A30" s="94"/>
      <c r="B30" s="95"/>
      <c r="C30" s="6"/>
      <c r="D30" s="6">
        <v>0.1</v>
      </c>
      <c r="E30" s="6"/>
      <c r="F30" s="6"/>
      <c r="G30" s="6"/>
      <c r="H30" s="6"/>
      <c r="I30" s="5">
        <v>10000000</v>
      </c>
      <c r="J30" s="8">
        <f t="shared" si="1"/>
        <v>1000000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spans="1:48" s="3" customFormat="1" x14ac:dyDescent="0.3">
      <c r="A31" s="56">
        <v>17</v>
      </c>
      <c r="B31" s="69" t="s">
        <v>73</v>
      </c>
      <c r="C31" s="6"/>
      <c r="D31" s="6">
        <v>0.1</v>
      </c>
      <c r="E31" s="6"/>
      <c r="F31" s="6"/>
      <c r="G31" s="6"/>
      <c r="H31" s="6"/>
      <c r="I31" s="5">
        <v>10000000</v>
      </c>
      <c r="J31" s="8">
        <f t="shared" si="1"/>
        <v>1000000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1:48" s="3" customFormat="1" x14ac:dyDescent="0.3">
      <c r="A32" s="94">
        <v>18</v>
      </c>
      <c r="B32" s="95" t="s">
        <v>62</v>
      </c>
      <c r="C32" s="6"/>
      <c r="D32" s="6">
        <v>0.1</v>
      </c>
      <c r="E32" s="6"/>
      <c r="F32" s="6"/>
      <c r="G32" s="6"/>
      <c r="H32" s="6"/>
      <c r="I32" s="5">
        <v>10000000</v>
      </c>
      <c r="J32" s="8">
        <f t="shared" si="1"/>
        <v>1000000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 spans="1:48" s="3" customFormat="1" x14ac:dyDescent="0.3">
      <c r="A33" s="94"/>
      <c r="B33" s="95"/>
      <c r="C33" s="6"/>
      <c r="D33" s="6"/>
      <c r="E33" s="6"/>
      <c r="F33" s="6"/>
      <c r="G33" s="6">
        <v>0.12</v>
      </c>
      <c r="H33" s="6"/>
      <c r="I33" s="5">
        <v>5000000</v>
      </c>
      <c r="J33" s="8">
        <f t="shared" si="1"/>
        <v>600000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</row>
    <row r="34" spans="1:48" s="3" customFormat="1" x14ac:dyDescent="0.3">
      <c r="A34" s="94"/>
      <c r="B34" s="95"/>
      <c r="C34" s="6"/>
      <c r="D34" s="6">
        <v>7.0000000000000007E-2</v>
      </c>
      <c r="E34" s="6"/>
      <c r="F34" s="6"/>
      <c r="G34" s="6"/>
      <c r="H34" s="6"/>
      <c r="I34" s="5">
        <v>10000000</v>
      </c>
      <c r="J34" s="8">
        <f t="shared" si="1"/>
        <v>700000.00000000012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</row>
    <row r="35" spans="1:48" s="3" customFormat="1" x14ac:dyDescent="0.3">
      <c r="A35" s="94"/>
      <c r="B35" s="95"/>
      <c r="C35" s="6"/>
      <c r="D35" s="6">
        <v>0.04</v>
      </c>
      <c r="E35" s="6"/>
      <c r="F35" s="6"/>
      <c r="G35" s="6"/>
      <c r="H35" s="6"/>
      <c r="I35" s="5">
        <v>10000000</v>
      </c>
      <c r="J35" s="8">
        <f t="shared" si="1"/>
        <v>400000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</row>
    <row r="36" spans="1:48" s="3" customFormat="1" x14ac:dyDescent="0.3">
      <c r="A36" s="94">
        <v>19</v>
      </c>
      <c r="B36" s="95" t="s">
        <v>63</v>
      </c>
      <c r="C36" s="6"/>
      <c r="D36" s="6">
        <v>0.08</v>
      </c>
      <c r="E36" s="6"/>
      <c r="F36" s="6"/>
      <c r="G36" s="6"/>
      <c r="H36" s="6"/>
      <c r="I36" s="5">
        <v>10000000</v>
      </c>
      <c r="J36" s="8">
        <f t="shared" si="1"/>
        <v>800000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</row>
    <row r="37" spans="1:48" s="3" customFormat="1" x14ac:dyDescent="0.3">
      <c r="A37" s="94"/>
      <c r="B37" s="95"/>
      <c r="C37" s="6"/>
      <c r="D37" s="6">
        <v>0.08</v>
      </c>
      <c r="E37" s="6"/>
      <c r="F37" s="6"/>
      <c r="G37" s="6"/>
      <c r="H37" s="6"/>
      <c r="I37" s="5">
        <v>10000000</v>
      </c>
      <c r="J37" s="8">
        <f t="shared" si="1"/>
        <v>800000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</row>
    <row r="38" spans="1:48" s="3" customFormat="1" x14ac:dyDescent="0.3">
      <c r="A38" s="94">
        <v>20</v>
      </c>
      <c r="B38" s="95" t="s">
        <v>75</v>
      </c>
      <c r="C38" s="6"/>
      <c r="D38" s="6">
        <v>0.04</v>
      </c>
      <c r="E38" s="6"/>
      <c r="F38" s="6"/>
      <c r="G38" s="6"/>
      <c r="H38" s="6"/>
      <c r="I38" s="5">
        <v>10000000</v>
      </c>
      <c r="J38" s="8">
        <f t="shared" si="1"/>
        <v>400000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</row>
    <row r="39" spans="1:48" s="3" customFormat="1" x14ac:dyDescent="0.3">
      <c r="A39" s="94"/>
      <c r="B39" s="95"/>
      <c r="C39" s="6"/>
      <c r="D39" s="6">
        <v>0.06</v>
      </c>
      <c r="E39" s="6"/>
      <c r="F39" s="6"/>
      <c r="G39" s="6"/>
      <c r="H39" s="6"/>
      <c r="I39" s="5">
        <v>10000000</v>
      </c>
      <c r="J39" s="8">
        <f t="shared" si="1"/>
        <v>600000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</row>
    <row r="40" spans="1:48" s="3" customFormat="1" x14ac:dyDescent="0.3">
      <c r="A40" s="94"/>
      <c r="B40" s="95"/>
      <c r="C40" s="6"/>
      <c r="D40" s="6"/>
      <c r="E40" s="6">
        <v>0.05</v>
      </c>
      <c r="F40" s="6"/>
      <c r="G40" s="6"/>
      <c r="H40" s="6"/>
      <c r="I40" s="20">
        <v>15000000</v>
      </c>
      <c r="J40" s="8">
        <f t="shared" si="1"/>
        <v>750000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</row>
    <row r="41" spans="1:48" s="3" customFormat="1" x14ac:dyDescent="0.3">
      <c r="A41" s="94"/>
      <c r="B41" s="95"/>
      <c r="C41" s="6"/>
      <c r="D41" s="6">
        <v>0.04</v>
      </c>
      <c r="E41" s="6"/>
      <c r="F41" s="6"/>
      <c r="G41" s="6"/>
      <c r="H41" s="6"/>
      <c r="I41" s="5">
        <v>10000000</v>
      </c>
      <c r="J41" s="8">
        <f t="shared" si="1"/>
        <v>400000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</row>
    <row r="42" spans="1:48" s="3" customFormat="1" x14ac:dyDescent="0.3">
      <c r="A42" s="56">
        <v>21</v>
      </c>
      <c r="B42" s="69" t="s">
        <v>64</v>
      </c>
      <c r="C42" s="6"/>
      <c r="D42" s="6">
        <v>0.05</v>
      </c>
      <c r="E42" s="6"/>
      <c r="F42" s="6"/>
      <c r="G42" s="6"/>
      <c r="H42" s="6"/>
      <c r="I42" s="5">
        <v>10000000</v>
      </c>
      <c r="J42" s="8">
        <f t="shared" si="1"/>
        <v>500000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</row>
    <row r="43" spans="1:48" s="3" customFormat="1" x14ac:dyDescent="0.3">
      <c r="A43" s="56">
        <v>22</v>
      </c>
      <c r="B43" s="69" t="s">
        <v>65</v>
      </c>
      <c r="C43" s="6"/>
      <c r="D43" s="6">
        <v>0.05</v>
      </c>
      <c r="E43" s="6"/>
      <c r="F43" s="6"/>
      <c r="G43" s="6"/>
      <c r="H43" s="6"/>
      <c r="I43" s="5">
        <v>10000000</v>
      </c>
      <c r="J43" s="8">
        <f t="shared" si="1"/>
        <v>500000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</row>
    <row r="44" spans="1:48" s="3" customFormat="1" x14ac:dyDescent="0.3">
      <c r="A44" s="94">
        <v>23</v>
      </c>
      <c r="B44" s="95" t="s">
        <v>66</v>
      </c>
      <c r="C44" s="6"/>
      <c r="D44" s="6">
        <v>0.05</v>
      </c>
      <c r="E44" s="6"/>
      <c r="F44" s="6"/>
      <c r="G44" s="6"/>
      <c r="H44" s="6"/>
      <c r="I44" s="5">
        <v>10000000</v>
      </c>
      <c r="J44" s="8">
        <f t="shared" si="1"/>
        <v>500000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</row>
    <row r="45" spans="1:48" s="3" customFormat="1" x14ac:dyDescent="0.3">
      <c r="A45" s="94"/>
      <c r="B45" s="95"/>
      <c r="C45" s="6"/>
      <c r="D45" s="6">
        <v>0.1</v>
      </c>
      <c r="E45" s="6"/>
      <c r="F45" s="6"/>
      <c r="G45" s="6"/>
      <c r="H45" s="6"/>
      <c r="I45" s="5">
        <v>10000000</v>
      </c>
      <c r="J45" s="8">
        <f t="shared" si="1"/>
        <v>1000000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</row>
    <row r="46" spans="1:48" s="3" customFormat="1" x14ac:dyDescent="0.3">
      <c r="A46" s="94"/>
      <c r="B46" s="95"/>
      <c r="C46" s="6"/>
      <c r="D46" s="6">
        <v>0.1</v>
      </c>
      <c r="E46" s="6"/>
      <c r="F46" s="6"/>
      <c r="G46" s="6"/>
      <c r="H46" s="6"/>
      <c r="I46" s="5">
        <v>10000000</v>
      </c>
      <c r="J46" s="8">
        <f t="shared" si="1"/>
        <v>1000000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</row>
    <row r="47" spans="1:48" s="3" customFormat="1" x14ac:dyDescent="0.3">
      <c r="A47" s="94">
        <v>24</v>
      </c>
      <c r="B47" s="95" t="s">
        <v>67</v>
      </c>
      <c r="C47" s="6"/>
      <c r="D47" s="6">
        <v>0.04</v>
      </c>
      <c r="E47" s="6"/>
      <c r="F47" s="6"/>
      <c r="G47" s="6"/>
      <c r="H47" s="6"/>
      <c r="I47" s="5">
        <v>10000000</v>
      </c>
      <c r="J47" s="8">
        <f t="shared" si="1"/>
        <v>400000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</row>
    <row r="48" spans="1:48" s="3" customFormat="1" x14ac:dyDescent="0.3">
      <c r="A48" s="94"/>
      <c r="B48" s="95"/>
      <c r="C48" s="6"/>
      <c r="D48" s="6">
        <v>0.1</v>
      </c>
      <c r="E48" s="6"/>
      <c r="F48" s="6"/>
      <c r="G48" s="6"/>
      <c r="H48" s="6"/>
      <c r="I48" s="5">
        <v>10000000</v>
      </c>
      <c r="J48" s="8">
        <f t="shared" si="1"/>
        <v>1000000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</row>
    <row r="49" spans="1:48" s="3" customFormat="1" x14ac:dyDescent="0.3">
      <c r="A49" s="56">
        <v>25</v>
      </c>
      <c r="B49" s="69" t="s">
        <v>78</v>
      </c>
      <c r="C49" s="6"/>
      <c r="D49" s="6"/>
      <c r="E49" s="6"/>
      <c r="F49" s="6"/>
      <c r="G49" s="6">
        <v>0.05</v>
      </c>
      <c r="H49" s="6"/>
      <c r="I49" s="5">
        <v>5000000</v>
      </c>
      <c r="J49" s="8">
        <f t="shared" si="1"/>
        <v>250000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</row>
    <row r="50" spans="1:48" s="3" customFormat="1" x14ac:dyDescent="0.3">
      <c r="A50" s="94">
        <v>26</v>
      </c>
      <c r="B50" s="95" t="s">
        <v>79</v>
      </c>
      <c r="C50" s="6"/>
      <c r="D50" s="6">
        <v>0.06</v>
      </c>
      <c r="E50" s="6"/>
      <c r="F50" s="6"/>
      <c r="G50" s="6"/>
      <c r="H50" s="6"/>
      <c r="I50" s="5">
        <v>10000000</v>
      </c>
      <c r="J50" s="8">
        <f t="shared" si="1"/>
        <v>600000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</row>
    <row r="51" spans="1:48" s="3" customFormat="1" x14ac:dyDescent="0.3">
      <c r="A51" s="94"/>
      <c r="B51" s="95"/>
      <c r="C51" s="6"/>
      <c r="D51" s="6">
        <v>0.06</v>
      </c>
      <c r="E51" s="6"/>
      <c r="F51" s="6"/>
      <c r="G51" s="6"/>
      <c r="H51" s="6"/>
      <c r="I51" s="5">
        <v>10000000</v>
      </c>
      <c r="J51" s="8">
        <f t="shared" si="1"/>
        <v>600000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</row>
    <row r="52" spans="1:48" s="3" customFormat="1" x14ac:dyDescent="0.3">
      <c r="A52" s="94"/>
      <c r="B52" s="95"/>
      <c r="C52" s="6"/>
      <c r="D52" s="6">
        <v>0.04</v>
      </c>
      <c r="E52" s="6"/>
      <c r="F52" s="6"/>
      <c r="G52" s="6"/>
      <c r="H52" s="6"/>
      <c r="I52" s="5">
        <v>10000000</v>
      </c>
      <c r="J52" s="8">
        <f t="shared" si="1"/>
        <v>400000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</row>
    <row r="53" spans="1:48" s="3" customFormat="1" x14ac:dyDescent="0.3">
      <c r="A53" s="94"/>
      <c r="B53" s="95"/>
      <c r="C53" s="6"/>
      <c r="D53" s="6">
        <v>0.02</v>
      </c>
      <c r="E53" s="6"/>
      <c r="F53" s="6"/>
      <c r="G53" s="6"/>
      <c r="H53" s="6"/>
      <c r="I53" s="5">
        <v>10000000</v>
      </c>
      <c r="J53" s="8">
        <f t="shared" si="1"/>
        <v>200000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</row>
    <row r="54" spans="1:48" s="3" customFormat="1" x14ac:dyDescent="0.3">
      <c r="A54" s="94">
        <v>27</v>
      </c>
      <c r="B54" s="95" t="s">
        <v>174</v>
      </c>
      <c r="C54" s="6"/>
      <c r="D54" s="6">
        <v>0.04</v>
      </c>
      <c r="E54" s="6"/>
      <c r="F54" s="6"/>
      <c r="G54" s="6"/>
      <c r="H54" s="6"/>
      <c r="I54" s="5">
        <v>10000000</v>
      </c>
      <c r="J54" s="8">
        <f t="shared" si="1"/>
        <v>400000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</row>
    <row r="55" spans="1:48" s="3" customFormat="1" x14ac:dyDescent="0.3">
      <c r="A55" s="94"/>
      <c r="B55" s="95"/>
      <c r="C55" s="6"/>
      <c r="D55" s="6">
        <v>0.03</v>
      </c>
      <c r="E55" s="6"/>
      <c r="F55" s="6"/>
      <c r="G55" s="6"/>
      <c r="H55" s="6"/>
      <c r="I55" s="5">
        <v>10000000</v>
      </c>
      <c r="J55" s="8">
        <f t="shared" si="1"/>
        <v>300000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</row>
    <row r="56" spans="1:48" s="3" customFormat="1" x14ac:dyDescent="0.3">
      <c r="A56" s="56">
        <v>28</v>
      </c>
      <c r="B56" s="69" t="s">
        <v>80</v>
      </c>
      <c r="C56" s="6"/>
      <c r="D56" s="6">
        <v>0.2</v>
      </c>
      <c r="E56" s="6"/>
      <c r="F56" s="6"/>
      <c r="G56" s="6"/>
      <c r="H56" s="6"/>
      <c r="I56" s="5">
        <v>10000000</v>
      </c>
      <c r="J56" s="8">
        <f t="shared" si="1"/>
        <v>2000000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</row>
    <row r="57" spans="1:48" s="3" customFormat="1" x14ac:dyDescent="0.3">
      <c r="A57" s="94">
        <v>29</v>
      </c>
      <c r="B57" s="95" t="s">
        <v>175</v>
      </c>
      <c r="C57" s="6"/>
      <c r="D57" s="6">
        <v>0.1</v>
      </c>
      <c r="E57" s="6"/>
      <c r="F57" s="6"/>
      <c r="G57" s="6"/>
      <c r="H57" s="6"/>
      <c r="I57" s="5">
        <v>10000000</v>
      </c>
      <c r="J57" s="8">
        <f t="shared" si="1"/>
        <v>1000000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</row>
    <row r="58" spans="1:48" s="3" customFormat="1" x14ac:dyDescent="0.3">
      <c r="A58" s="94"/>
      <c r="B58" s="95"/>
      <c r="C58" s="6"/>
      <c r="D58" s="6">
        <v>0.05</v>
      </c>
      <c r="E58" s="6"/>
      <c r="F58" s="6"/>
      <c r="G58" s="6"/>
      <c r="H58" s="6"/>
      <c r="I58" s="5">
        <v>10000000</v>
      </c>
      <c r="J58" s="8">
        <f t="shared" si="1"/>
        <v>500000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</row>
    <row r="59" spans="1:48" s="3" customFormat="1" x14ac:dyDescent="0.3">
      <c r="A59" s="94">
        <v>30</v>
      </c>
      <c r="B59" s="95" t="s">
        <v>81</v>
      </c>
      <c r="C59" s="6"/>
      <c r="D59" s="6">
        <v>0.05</v>
      </c>
      <c r="E59" s="6"/>
      <c r="F59" s="6"/>
      <c r="G59" s="6"/>
      <c r="H59" s="6"/>
      <c r="I59" s="5">
        <v>10000000</v>
      </c>
      <c r="J59" s="8">
        <f t="shared" si="1"/>
        <v>500000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</row>
    <row r="60" spans="1:48" s="3" customFormat="1" x14ac:dyDescent="0.3">
      <c r="A60" s="94"/>
      <c r="B60" s="95"/>
      <c r="C60" s="6"/>
      <c r="D60" s="6">
        <v>0.03</v>
      </c>
      <c r="E60" s="6"/>
      <c r="F60" s="6"/>
      <c r="G60" s="6"/>
      <c r="H60" s="6"/>
      <c r="I60" s="5">
        <v>10000000</v>
      </c>
      <c r="J60" s="8">
        <f t="shared" si="1"/>
        <v>300000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</row>
    <row r="61" spans="1:48" s="3" customFormat="1" x14ac:dyDescent="0.3">
      <c r="A61" s="94">
        <v>31</v>
      </c>
      <c r="B61" s="95" t="s">
        <v>82</v>
      </c>
      <c r="C61" s="6"/>
      <c r="D61" s="6">
        <v>0.02</v>
      </c>
      <c r="E61" s="6"/>
      <c r="F61" s="6"/>
      <c r="G61" s="6"/>
      <c r="H61" s="6"/>
      <c r="I61" s="5">
        <v>10000000</v>
      </c>
      <c r="J61" s="8">
        <f t="shared" si="1"/>
        <v>200000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</row>
    <row r="62" spans="1:48" s="3" customFormat="1" x14ac:dyDescent="0.3">
      <c r="A62" s="94"/>
      <c r="B62" s="95"/>
      <c r="C62" s="6"/>
      <c r="D62" s="6">
        <v>0.04</v>
      </c>
      <c r="E62" s="6"/>
      <c r="F62" s="6"/>
      <c r="G62" s="6"/>
      <c r="H62" s="6"/>
      <c r="I62" s="5">
        <v>10000000</v>
      </c>
      <c r="J62" s="8">
        <f t="shared" si="1"/>
        <v>400000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</row>
    <row r="63" spans="1:48" s="3" customFormat="1" x14ac:dyDescent="0.3">
      <c r="A63" s="94"/>
      <c r="B63" s="95"/>
      <c r="C63" s="6"/>
      <c r="D63" s="6">
        <v>0.02</v>
      </c>
      <c r="E63" s="6"/>
      <c r="F63" s="6"/>
      <c r="G63" s="6"/>
      <c r="H63" s="6"/>
      <c r="I63" s="5">
        <v>10000000</v>
      </c>
      <c r="J63" s="8">
        <f t="shared" si="1"/>
        <v>200000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</row>
    <row r="64" spans="1:48" s="3" customFormat="1" x14ac:dyDescent="0.3">
      <c r="A64" s="94">
        <v>32</v>
      </c>
      <c r="B64" s="95" t="s">
        <v>83</v>
      </c>
      <c r="C64" s="6"/>
      <c r="D64" s="6">
        <v>7.0000000000000007E-2</v>
      </c>
      <c r="E64" s="6"/>
      <c r="F64" s="6"/>
      <c r="G64" s="6"/>
      <c r="H64" s="6"/>
      <c r="I64" s="5">
        <v>10000000</v>
      </c>
      <c r="J64" s="8">
        <f t="shared" si="1"/>
        <v>700000.00000000012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</row>
    <row r="65" spans="1:48" s="3" customFormat="1" x14ac:dyDescent="0.3">
      <c r="A65" s="94"/>
      <c r="B65" s="95"/>
      <c r="C65" s="6"/>
      <c r="D65" s="6">
        <v>0.04</v>
      </c>
      <c r="E65" s="6"/>
      <c r="F65" s="6"/>
      <c r="G65" s="6"/>
      <c r="H65" s="6"/>
      <c r="I65" s="5">
        <v>10000000</v>
      </c>
      <c r="J65" s="8">
        <f t="shared" si="1"/>
        <v>400000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</row>
    <row r="66" spans="1:48" s="3" customFormat="1" x14ac:dyDescent="0.3">
      <c r="A66" s="94">
        <v>33</v>
      </c>
      <c r="B66" s="95" t="s">
        <v>84</v>
      </c>
      <c r="C66" s="6"/>
      <c r="D66" s="6">
        <v>7.0000000000000007E-2</v>
      </c>
      <c r="E66" s="6"/>
      <c r="F66" s="6"/>
      <c r="G66" s="6"/>
      <c r="H66" s="6"/>
      <c r="I66" s="5">
        <v>10000000</v>
      </c>
      <c r="J66" s="8">
        <f t="shared" si="1"/>
        <v>700000.00000000012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</row>
    <row r="67" spans="1:48" s="3" customFormat="1" x14ac:dyDescent="0.3">
      <c r="A67" s="94"/>
      <c r="B67" s="95"/>
      <c r="C67" s="6"/>
      <c r="D67" s="6">
        <v>0.4</v>
      </c>
      <c r="E67" s="6"/>
      <c r="F67" s="6"/>
      <c r="G67" s="6"/>
      <c r="H67" s="6"/>
      <c r="I67" s="5">
        <v>10000000</v>
      </c>
      <c r="J67" s="8">
        <f t="shared" si="1"/>
        <v>4000000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</row>
    <row r="68" spans="1:48" s="3" customFormat="1" x14ac:dyDescent="0.3">
      <c r="A68" s="94">
        <v>34</v>
      </c>
      <c r="B68" s="95" t="s">
        <v>85</v>
      </c>
      <c r="C68" s="6"/>
      <c r="D68" s="6">
        <v>0.05</v>
      </c>
      <c r="E68" s="6"/>
      <c r="F68" s="6"/>
      <c r="G68" s="6"/>
      <c r="H68" s="6"/>
      <c r="I68" s="5">
        <v>10000000</v>
      </c>
      <c r="J68" s="8">
        <f t="shared" si="1"/>
        <v>500000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</row>
    <row r="69" spans="1:48" s="3" customFormat="1" x14ac:dyDescent="0.3">
      <c r="A69" s="94"/>
      <c r="B69" s="95"/>
      <c r="C69" s="6"/>
      <c r="D69" s="6">
        <v>0.03</v>
      </c>
      <c r="E69" s="6"/>
      <c r="F69" s="6"/>
      <c r="G69" s="6"/>
      <c r="H69" s="6"/>
      <c r="I69" s="5">
        <v>10000000</v>
      </c>
      <c r="J69" s="8">
        <f t="shared" si="1"/>
        <v>300000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</row>
    <row r="70" spans="1:48" s="3" customFormat="1" x14ac:dyDescent="0.3">
      <c r="A70" s="94">
        <v>35</v>
      </c>
      <c r="B70" s="95" t="s">
        <v>86</v>
      </c>
      <c r="C70" s="6"/>
      <c r="D70" s="6">
        <v>0.11</v>
      </c>
      <c r="E70" s="6"/>
      <c r="F70" s="6"/>
      <c r="G70" s="6"/>
      <c r="H70" s="6"/>
      <c r="I70" s="5">
        <v>10000000</v>
      </c>
      <c r="J70" s="8">
        <f t="shared" si="1"/>
        <v>1100000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</row>
    <row r="71" spans="1:48" s="3" customFormat="1" x14ac:dyDescent="0.3">
      <c r="A71" s="94"/>
      <c r="B71" s="95"/>
      <c r="C71" s="6"/>
      <c r="D71" s="6">
        <v>0.05</v>
      </c>
      <c r="E71" s="6"/>
      <c r="F71" s="6"/>
      <c r="G71" s="6"/>
      <c r="H71" s="6"/>
      <c r="I71" s="5">
        <v>10000000</v>
      </c>
      <c r="J71" s="8">
        <f t="shared" si="1"/>
        <v>500000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</row>
    <row r="72" spans="1:48" s="3" customFormat="1" x14ac:dyDescent="0.3">
      <c r="A72" s="94">
        <v>36</v>
      </c>
      <c r="B72" s="95" t="s">
        <v>87</v>
      </c>
      <c r="C72" s="6"/>
      <c r="D72" s="6">
        <v>0.05</v>
      </c>
      <c r="E72" s="6"/>
      <c r="F72" s="6"/>
      <c r="G72" s="6"/>
      <c r="H72" s="6"/>
      <c r="I72" s="5">
        <v>10000000</v>
      </c>
      <c r="J72" s="8">
        <f t="shared" si="1"/>
        <v>500000</v>
      </c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</row>
    <row r="73" spans="1:48" s="3" customFormat="1" x14ac:dyDescent="0.3">
      <c r="A73" s="94"/>
      <c r="B73" s="95"/>
      <c r="C73" s="6"/>
      <c r="D73" s="6">
        <v>0.04</v>
      </c>
      <c r="E73" s="6"/>
      <c r="F73" s="6"/>
      <c r="G73" s="6"/>
      <c r="H73" s="6"/>
      <c r="I73" s="5">
        <v>10000000</v>
      </c>
      <c r="J73" s="8">
        <f t="shared" si="1"/>
        <v>400000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</row>
    <row r="74" spans="1:48" s="3" customFormat="1" x14ac:dyDescent="0.3">
      <c r="A74" s="94"/>
      <c r="B74" s="95"/>
      <c r="C74" s="6"/>
      <c r="D74" s="6"/>
      <c r="E74" s="6"/>
      <c r="F74" s="6"/>
      <c r="G74" s="6">
        <v>0.04</v>
      </c>
      <c r="H74" s="6"/>
      <c r="I74" s="5">
        <v>5000000</v>
      </c>
      <c r="J74" s="8">
        <f t="shared" si="1"/>
        <v>200000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</row>
    <row r="75" spans="1:48" s="3" customFormat="1" x14ac:dyDescent="0.3">
      <c r="A75" s="94">
        <v>37</v>
      </c>
      <c r="B75" s="95" t="s">
        <v>90</v>
      </c>
      <c r="C75" s="6"/>
      <c r="D75" s="6">
        <v>0.1</v>
      </c>
      <c r="E75" s="6"/>
      <c r="F75" s="6"/>
      <c r="G75" s="6"/>
      <c r="H75" s="6"/>
      <c r="I75" s="5">
        <v>10000000</v>
      </c>
      <c r="J75" s="8">
        <f t="shared" si="1"/>
        <v>1000000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</row>
    <row r="76" spans="1:48" s="3" customFormat="1" x14ac:dyDescent="0.3">
      <c r="A76" s="94"/>
      <c r="B76" s="95"/>
      <c r="C76" s="6"/>
      <c r="D76" s="6">
        <v>0.15</v>
      </c>
      <c r="E76" s="6"/>
      <c r="F76" s="6"/>
      <c r="G76" s="6"/>
      <c r="H76" s="6"/>
      <c r="I76" s="5">
        <v>10000000</v>
      </c>
      <c r="J76" s="8">
        <f t="shared" si="1"/>
        <v>1500000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</row>
    <row r="77" spans="1:48" s="3" customFormat="1" x14ac:dyDescent="0.3">
      <c r="A77" s="94"/>
      <c r="B77" s="95"/>
      <c r="C77" s="6"/>
      <c r="D77" s="6">
        <v>0.06</v>
      </c>
      <c r="E77" s="6"/>
      <c r="F77" s="6"/>
      <c r="G77" s="6"/>
      <c r="H77" s="6"/>
      <c r="I77" s="5">
        <v>10000000</v>
      </c>
      <c r="J77" s="8">
        <f t="shared" si="1"/>
        <v>600000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</row>
    <row r="78" spans="1:48" s="3" customFormat="1" x14ac:dyDescent="0.3">
      <c r="A78" s="94">
        <v>38</v>
      </c>
      <c r="B78" s="95" t="s">
        <v>91</v>
      </c>
      <c r="C78" s="6"/>
      <c r="D78" s="6">
        <v>0.08</v>
      </c>
      <c r="E78" s="6"/>
      <c r="F78" s="6"/>
      <c r="G78" s="6"/>
      <c r="H78" s="6"/>
      <c r="I78" s="5">
        <v>10000000</v>
      </c>
      <c r="J78" s="8">
        <f t="shared" si="1"/>
        <v>800000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</row>
    <row r="79" spans="1:48" s="3" customFormat="1" x14ac:dyDescent="0.3">
      <c r="A79" s="94"/>
      <c r="B79" s="95"/>
      <c r="C79" s="6"/>
      <c r="D79" s="6">
        <v>0.1</v>
      </c>
      <c r="E79" s="6"/>
      <c r="F79" s="6"/>
      <c r="G79" s="6"/>
      <c r="H79" s="6"/>
      <c r="I79" s="5">
        <v>10000000</v>
      </c>
      <c r="J79" s="8">
        <f t="shared" si="1"/>
        <v>1000000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</row>
    <row r="80" spans="1:48" s="3" customFormat="1" x14ac:dyDescent="0.3">
      <c r="A80" s="56">
        <v>39</v>
      </c>
      <c r="B80" s="69" t="s">
        <v>92</v>
      </c>
      <c r="C80" s="6"/>
      <c r="D80" s="6">
        <v>0.06</v>
      </c>
      <c r="E80" s="6"/>
      <c r="F80" s="6"/>
      <c r="G80" s="6"/>
      <c r="H80" s="6"/>
      <c r="I80" s="5">
        <v>10000000</v>
      </c>
      <c r="J80" s="8">
        <f t="shared" si="1"/>
        <v>600000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</row>
    <row r="81" spans="1:48" s="3" customFormat="1" x14ac:dyDescent="0.3">
      <c r="A81" s="94">
        <v>40</v>
      </c>
      <c r="B81" s="95" t="s">
        <v>95</v>
      </c>
      <c r="C81" s="6"/>
      <c r="D81" s="6"/>
      <c r="E81" s="6"/>
      <c r="F81" s="6"/>
      <c r="G81" s="6">
        <v>0.1</v>
      </c>
      <c r="H81" s="6"/>
      <c r="I81" s="5">
        <v>5000000</v>
      </c>
      <c r="J81" s="8">
        <f t="shared" si="1"/>
        <v>500000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</row>
    <row r="82" spans="1:48" s="3" customFormat="1" x14ac:dyDescent="0.3">
      <c r="A82" s="94"/>
      <c r="B82" s="95"/>
      <c r="C82" s="6"/>
      <c r="D82" s="6"/>
      <c r="E82" s="6"/>
      <c r="F82" s="6"/>
      <c r="G82" s="6">
        <v>0.08</v>
      </c>
      <c r="H82" s="6"/>
      <c r="I82" s="5">
        <v>5000000</v>
      </c>
      <c r="J82" s="8">
        <f t="shared" si="1"/>
        <v>400000</v>
      </c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</row>
    <row r="83" spans="1:48" s="3" customFormat="1" x14ac:dyDescent="0.3">
      <c r="A83" s="94"/>
      <c r="B83" s="95"/>
      <c r="C83" s="6"/>
      <c r="D83" s="6">
        <v>0.08</v>
      </c>
      <c r="E83" s="6"/>
      <c r="F83" s="6"/>
      <c r="G83" s="6"/>
      <c r="H83" s="6"/>
      <c r="I83" s="5">
        <v>10000000</v>
      </c>
      <c r="J83" s="8">
        <f t="shared" si="1"/>
        <v>800000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</row>
    <row r="84" spans="1:48" s="3" customFormat="1" x14ac:dyDescent="0.3">
      <c r="A84" s="94">
        <v>41</v>
      </c>
      <c r="B84" s="95" t="s">
        <v>176</v>
      </c>
      <c r="C84" s="6"/>
      <c r="D84" s="6">
        <v>0.09</v>
      </c>
      <c r="E84" s="6"/>
      <c r="F84" s="6"/>
      <c r="G84" s="6"/>
      <c r="H84" s="6"/>
      <c r="I84" s="5">
        <v>10000000</v>
      </c>
      <c r="J84" s="8">
        <f t="shared" si="1"/>
        <v>900000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</row>
    <row r="85" spans="1:48" s="3" customFormat="1" x14ac:dyDescent="0.3">
      <c r="A85" s="94"/>
      <c r="B85" s="95"/>
      <c r="C85" s="6"/>
      <c r="D85" s="6">
        <v>0.03</v>
      </c>
      <c r="E85" s="6"/>
      <c r="F85" s="6"/>
      <c r="G85" s="6"/>
      <c r="H85" s="6"/>
      <c r="I85" s="5">
        <v>10000000</v>
      </c>
      <c r="J85" s="8">
        <f t="shared" si="1"/>
        <v>300000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</row>
    <row r="86" spans="1:48" s="3" customFormat="1" x14ac:dyDescent="0.3">
      <c r="A86" s="94"/>
      <c r="B86" s="95"/>
      <c r="C86" s="6"/>
      <c r="D86" s="6"/>
      <c r="E86" s="6">
        <v>0.04</v>
      </c>
      <c r="F86" s="6"/>
      <c r="G86" s="6"/>
      <c r="H86" s="6"/>
      <c r="I86" s="20">
        <v>15000000</v>
      </c>
      <c r="J86" s="8">
        <f t="shared" ref="J86:J149" si="2">(C86+D86+E86+F86+G86+H86)*I86</f>
        <v>600000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</row>
    <row r="87" spans="1:48" s="3" customFormat="1" x14ac:dyDescent="0.3">
      <c r="A87" s="94"/>
      <c r="B87" s="95"/>
      <c r="C87" s="6"/>
      <c r="D87" s="6">
        <v>0.08</v>
      </c>
      <c r="E87" s="6"/>
      <c r="F87" s="6"/>
      <c r="G87" s="6"/>
      <c r="H87" s="6"/>
      <c r="I87" s="5">
        <v>10000000</v>
      </c>
      <c r="J87" s="8">
        <f t="shared" si="2"/>
        <v>800000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</row>
    <row r="88" spans="1:48" s="3" customFormat="1" x14ac:dyDescent="0.3">
      <c r="A88" s="94"/>
      <c r="B88" s="95"/>
      <c r="C88" s="6"/>
      <c r="D88" s="6">
        <v>0.05</v>
      </c>
      <c r="E88" s="6"/>
      <c r="F88" s="6"/>
      <c r="G88" s="6"/>
      <c r="H88" s="6"/>
      <c r="I88" s="5">
        <v>10000000</v>
      </c>
      <c r="J88" s="8">
        <f t="shared" si="2"/>
        <v>500000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</row>
    <row r="89" spans="1:48" s="3" customFormat="1" x14ac:dyDescent="0.3">
      <c r="A89" s="56">
        <v>42</v>
      </c>
      <c r="B89" s="69" t="s">
        <v>96</v>
      </c>
      <c r="C89" s="6"/>
      <c r="D89" s="6">
        <v>0.03</v>
      </c>
      <c r="E89" s="6"/>
      <c r="F89" s="6"/>
      <c r="G89" s="6"/>
      <c r="H89" s="6"/>
      <c r="I89" s="5">
        <v>10000000</v>
      </c>
      <c r="J89" s="8">
        <f t="shared" si="2"/>
        <v>300000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</row>
    <row r="90" spans="1:48" s="3" customFormat="1" x14ac:dyDescent="0.3">
      <c r="A90" s="94">
        <v>43</v>
      </c>
      <c r="B90" s="95" t="s">
        <v>98</v>
      </c>
      <c r="C90" s="6"/>
      <c r="D90" s="6">
        <v>0.25</v>
      </c>
      <c r="E90" s="6"/>
      <c r="F90" s="6"/>
      <c r="G90" s="6"/>
      <c r="H90" s="6"/>
      <c r="I90" s="5">
        <v>10000000</v>
      </c>
      <c r="J90" s="8">
        <f t="shared" si="2"/>
        <v>2500000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</row>
    <row r="91" spans="1:48" s="3" customFormat="1" x14ac:dyDescent="0.3">
      <c r="A91" s="94"/>
      <c r="B91" s="95"/>
      <c r="C91" s="6"/>
      <c r="D91" s="6">
        <v>0.15</v>
      </c>
      <c r="E91" s="6"/>
      <c r="F91" s="6"/>
      <c r="G91" s="6"/>
      <c r="H91" s="6"/>
      <c r="I91" s="5">
        <v>10000000</v>
      </c>
      <c r="J91" s="8">
        <f t="shared" si="2"/>
        <v>1500000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</row>
    <row r="92" spans="1:48" s="3" customFormat="1" x14ac:dyDescent="0.3">
      <c r="A92" s="94"/>
      <c r="B92" s="95"/>
      <c r="C92" s="6"/>
      <c r="D92" s="6">
        <v>0.1</v>
      </c>
      <c r="E92" s="6"/>
      <c r="F92" s="6"/>
      <c r="G92" s="6"/>
      <c r="H92" s="6"/>
      <c r="I92" s="5">
        <v>10000000</v>
      </c>
      <c r="J92" s="8">
        <f t="shared" si="2"/>
        <v>1000000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</row>
    <row r="93" spans="1:48" s="3" customFormat="1" x14ac:dyDescent="0.3">
      <c r="A93" s="94">
        <v>44</v>
      </c>
      <c r="B93" s="95" t="s">
        <v>99</v>
      </c>
      <c r="C93" s="6"/>
      <c r="D93" s="6">
        <v>0.05</v>
      </c>
      <c r="E93" s="6"/>
      <c r="F93" s="6"/>
      <c r="G93" s="6"/>
      <c r="H93" s="6"/>
      <c r="I93" s="5">
        <v>10000000</v>
      </c>
      <c r="J93" s="8">
        <f t="shared" si="2"/>
        <v>500000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</row>
    <row r="94" spans="1:48" s="3" customFormat="1" x14ac:dyDescent="0.3">
      <c r="A94" s="94"/>
      <c r="B94" s="95"/>
      <c r="C94" s="6"/>
      <c r="D94" s="6">
        <v>0.2</v>
      </c>
      <c r="E94" s="6"/>
      <c r="F94" s="6"/>
      <c r="G94" s="6"/>
      <c r="H94" s="6"/>
      <c r="I94" s="5">
        <v>10000000</v>
      </c>
      <c r="J94" s="8">
        <f t="shared" si="2"/>
        <v>2000000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</row>
    <row r="95" spans="1:48" s="3" customFormat="1" x14ac:dyDescent="0.3">
      <c r="A95" s="56">
        <v>45</v>
      </c>
      <c r="B95" s="69" t="s">
        <v>100</v>
      </c>
      <c r="C95" s="6"/>
      <c r="D95" s="6">
        <v>0.06</v>
      </c>
      <c r="E95" s="6"/>
      <c r="F95" s="6"/>
      <c r="G95" s="6"/>
      <c r="H95" s="6"/>
      <c r="I95" s="5">
        <v>10000000</v>
      </c>
      <c r="J95" s="8">
        <f t="shared" si="2"/>
        <v>600000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</row>
    <row r="96" spans="1:48" s="3" customFormat="1" x14ac:dyDescent="0.3">
      <c r="A96" s="94">
        <v>46</v>
      </c>
      <c r="B96" s="95" t="s">
        <v>101</v>
      </c>
      <c r="C96" s="6"/>
      <c r="D96" s="6">
        <v>0.05</v>
      </c>
      <c r="E96" s="6"/>
      <c r="F96" s="6"/>
      <c r="G96" s="6"/>
      <c r="H96" s="6"/>
      <c r="I96" s="5">
        <v>10000000</v>
      </c>
      <c r="J96" s="8">
        <f t="shared" si="2"/>
        <v>500000</v>
      </c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</row>
    <row r="97" spans="1:48" s="3" customFormat="1" x14ac:dyDescent="0.3">
      <c r="A97" s="94"/>
      <c r="B97" s="95"/>
      <c r="C97" s="6"/>
      <c r="D97" s="6">
        <v>0.03</v>
      </c>
      <c r="E97" s="6"/>
      <c r="F97" s="6"/>
      <c r="G97" s="6"/>
      <c r="H97" s="6"/>
      <c r="I97" s="5">
        <v>10000000</v>
      </c>
      <c r="J97" s="8">
        <f t="shared" si="2"/>
        <v>300000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</row>
    <row r="98" spans="1:48" s="3" customFormat="1" x14ac:dyDescent="0.3">
      <c r="A98" s="94">
        <v>47</v>
      </c>
      <c r="B98" s="95" t="s">
        <v>103</v>
      </c>
      <c r="C98" s="6"/>
      <c r="D98" s="6">
        <v>0.02</v>
      </c>
      <c r="E98" s="6"/>
      <c r="F98" s="6"/>
      <c r="G98" s="6"/>
      <c r="H98" s="6"/>
      <c r="I98" s="5">
        <v>10000000</v>
      </c>
      <c r="J98" s="8">
        <f t="shared" si="2"/>
        <v>200000</v>
      </c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</row>
    <row r="99" spans="1:48" s="3" customFormat="1" x14ac:dyDescent="0.3">
      <c r="A99" s="94"/>
      <c r="B99" s="95"/>
      <c r="C99" s="6"/>
      <c r="D99" s="6">
        <v>3.5999999999999997E-2</v>
      </c>
      <c r="E99" s="6"/>
      <c r="F99" s="6"/>
      <c r="G99" s="6"/>
      <c r="H99" s="6"/>
      <c r="I99" s="5">
        <v>10000000</v>
      </c>
      <c r="J99" s="8">
        <f t="shared" si="2"/>
        <v>360000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</row>
    <row r="100" spans="1:48" s="3" customFormat="1" x14ac:dyDescent="0.3">
      <c r="A100" s="94">
        <v>48</v>
      </c>
      <c r="B100" s="95" t="s">
        <v>105</v>
      </c>
      <c r="C100" s="6"/>
      <c r="D100" s="6">
        <v>0.06</v>
      </c>
      <c r="E100" s="6"/>
      <c r="F100" s="6"/>
      <c r="G100" s="6"/>
      <c r="H100" s="6"/>
      <c r="I100" s="5">
        <v>10000000</v>
      </c>
      <c r="J100" s="8">
        <f t="shared" si="2"/>
        <v>600000</v>
      </c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</row>
    <row r="101" spans="1:48" s="3" customFormat="1" x14ac:dyDescent="0.3">
      <c r="A101" s="94"/>
      <c r="B101" s="95"/>
      <c r="C101" s="6"/>
      <c r="D101" s="6">
        <v>0.06</v>
      </c>
      <c r="E101" s="6"/>
      <c r="F101" s="6"/>
      <c r="G101" s="6"/>
      <c r="H101" s="6"/>
      <c r="I101" s="5">
        <v>10000000</v>
      </c>
      <c r="J101" s="8">
        <f t="shared" si="2"/>
        <v>600000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</row>
    <row r="102" spans="1:48" s="3" customFormat="1" x14ac:dyDescent="0.3">
      <c r="A102" s="56">
        <v>49</v>
      </c>
      <c r="B102" s="95" t="s">
        <v>106</v>
      </c>
      <c r="C102" s="6"/>
      <c r="D102" s="6">
        <v>0.08</v>
      </c>
      <c r="E102" s="6"/>
      <c r="F102" s="6"/>
      <c r="G102" s="6"/>
      <c r="H102" s="6"/>
      <c r="I102" s="5">
        <v>10000000</v>
      </c>
      <c r="J102" s="8">
        <f t="shared" si="2"/>
        <v>800000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</row>
    <row r="103" spans="1:48" s="3" customFormat="1" x14ac:dyDescent="0.3">
      <c r="A103" s="56">
        <v>50</v>
      </c>
      <c r="B103" s="95"/>
      <c r="C103" s="6"/>
      <c r="D103" s="6">
        <v>7.0000000000000007E-2</v>
      </c>
      <c r="E103" s="6"/>
      <c r="F103" s="6"/>
      <c r="G103" s="6"/>
      <c r="H103" s="6"/>
      <c r="I103" s="5">
        <v>10000000</v>
      </c>
      <c r="J103" s="8">
        <f t="shared" si="2"/>
        <v>700000.00000000012</v>
      </c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</row>
    <row r="104" spans="1:48" s="3" customFormat="1" x14ac:dyDescent="0.3">
      <c r="A104" s="94">
        <v>51</v>
      </c>
      <c r="B104" s="95" t="s">
        <v>177</v>
      </c>
      <c r="C104" s="6"/>
      <c r="D104" s="6">
        <v>0.08</v>
      </c>
      <c r="E104" s="6"/>
      <c r="F104" s="6"/>
      <c r="G104" s="6"/>
      <c r="H104" s="6"/>
      <c r="I104" s="5">
        <v>10000000</v>
      </c>
      <c r="J104" s="8">
        <f t="shared" si="2"/>
        <v>800000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</row>
    <row r="105" spans="1:48" s="3" customFormat="1" x14ac:dyDescent="0.3">
      <c r="A105" s="94"/>
      <c r="B105" s="95"/>
      <c r="C105" s="6"/>
      <c r="D105" s="6"/>
      <c r="E105" s="6">
        <v>0.1</v>
      </c>
      <c r="F105" s="6"/>
      <c r="G105" s="6"/>
      <c r="H105" s="6"/>
      <c r="I105" s="20">
        <v>15000000</v>
      </c>
      <c r="J105" s="8">
        <f t="shared" si="2"/>
        <v>1500000</v>
      </c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</row>
    <row r="106" spans="1:48" s="3" customFormat="1" x14ac:dyDescent="0.3">
      <c r="A106" s="56">
        <v>52</v>
      </c>
      <c r="B106" s="69" t="s">
        <v>108</v>
      </c>
      <c r="C106" s="6"/>
      <c r="D106" s="6">
        <v>0.1</v>
      </c>
      <c r="E106" s="6"/>
      <c r="F106" s="6"/>
      <c r="G106" s="6"/>
      <c r="H106" s="6"/>
      <c r="I106" s="5">
        <v>10000000</v>
      </c>
      <c r="J106" s="8">
        <f t="shared" si="2"/>
        <v>1000000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</row>
    <row r="107" spans="1:48" s="3" customFormat="1" x14ac:dyDescent="0.3">
      <c r="A107" s="56">
        <v>53</v>
      </c>
      <c r="B107" s="69" t="s">
        <v>109</v>
      </c>
      <c r="C107" s="6"/>
      <c r="D107" s="6">
        <v>0.04</v>
      </c>
      <c r="E107" s="6"/>
      <c r="F107" s="6"/>
      <c r="G107" s="6"/>
      <c r="H107" s="6"/>
      <c r="I107" s="5">
        <v>10000000</v>
      </c>
      <c r="J107" s="8">
        <f t="shared" si="2"/>
        <v>400000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</row>
    <row r="108" spans="1:48" s="3" customFormat="1" ht="20.25" customHeight="1" x14ac:dyDescent="0.3">
      <c r="A108" s="56">
        <v>54</v>
      </c>
      <c r="B108" s="69" t="s">
        <v>110</v>
      </c>
      <c r="C108" s="6"/>
      <c r="D108" s="6">
        <v>0.05</v>
      </c>
      <c r="E108" s="6"/>
      <c r="F108" s="6"/>
      <c r="G108" s="6"/>
      <c r="H108" s="6"/>
      <c r="I108" s="5">
        <v>10000000</v>
      </c>
      <c r="J108" s="8">
        <f t="shared" si="2"/>
        <v>500000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</row>
    <row r="109" spans="1:48" s="3" customFormat="1" x14ac:dyDescent="0.3">
      <c r="A109" s="94">
        <v>55</v>
      </c>
      <c r="B109" s="95" t="s">
        <v>178</v>
      </c>
      <c r="C109" s="6"/>
      <c r="D109" s="6">
        <v>0.4</v>
      </c>
      <c r="E109" s="6"/>
      <c r="F109" s="6"/>
      <c r="G109" s="6"/>
      <c r="H109" s="6"/>
      <c r="I109" s="5">
        <v>10000000</v>
      </c>
      <c r="J109" s="8">
        <f t="shared" si="2"/>
        <v>4000000</v>
      </c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</row>
    <row r="110" spans="1:48" s="3" customFormat="1" x14ac:dyDescent="0.3">
      <c r="A110" s="94"/>
      <c r="B110" s="95"/>
      <c r="C110" s="6"/>
      <c r="D110" s="6">
        <v>0.1</v>
      </c>
      <c r="E110" s="6"/>
      <c r="F110" s="6"/>
      <c r="G110" s="6"/>
      <c r="H110" s="6"/>
      <c r="I110" s="5">
        <v>10000000</v>
      </c>
      <c r="J110" s="8">
        <f t="shared" si="2"/>
        <v>1000000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</row>
    <row r="111" spans="1:48" s="3" customFormat="1" x14ac:dyDescent="0.3">
      <c r="A111" s="56">
        <v>56</v>
      </c>
      <c r="B111" s="69" t="s">
        <v>111</v>
      </c>
      <c r="C111" s="6"/>
      <c r="D111" s="6">
        <v>0.1</v>
      </c>
      <c r="E111" s="6"/>
      <c r="F111" s="6"/>
      <c r="G111" s="6"/>
      <c r="H111" s="6"/>
      <c r="I111" s="5">
        <v>10000000</v>
      </c>
      <c r="J111" s="8">
        <f t="shared" si="2"/>
        <v>1000000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</row>
    <row r="112" spans="1:48" s="3" customFormat="1" x14ac:dyDescent="0.3">
      <c r="A112" s="56">
        <v>57</v>
      </c>
      <c r="B112" s="69" t="s">
        <v>112</v>
      </c>
      <c r="C112" s="6"/>
      <c r="D112" s="6">
        <v>0.06</v>
      </c>
      <c r="E112" s="6"/>
      <c r="F112" s="6"/>
      <c r="G112" s="6"/>
      <c r="H112" s="6"/>
      <c r="I112" s="5">
        <v>10000000</v>
      </c>
      <c r="J112" s="8">
        <f t="shared" si="2"/>
        <v>600000</v>
      </c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</row>
    <row r="113" spans="1:48" s="3" customFormat="1" x14ac:dyDescent="0.3">
      <c r="A113" s="56">
        <v>58</v>
      </c>
      <c r="B113" s="69" t="s">
        <v>114</v>
      </c>
      <c r="C113" s="6"/>
      <c r="D113" s="6">
        <v>0.06</v>
      </c>
      <c r="E113" s="6"/>
      <c r="F113" s="6"/>
      <c r="G113" s="6"/>
      <c r="H113" s="6"/>
      <c r="I113" s="5">
        <v>10000000</v>
      </c>
      <c r="J113" s="8">
        <f t="shared" si="2"/>
        <v>600000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</row>
    <row r="114" spans="1:48" s="3" customFormat="1" x14ac:dyDescent="0.3">
      <c r="A114" s="94">
        <v>59</v>
      </c>
      <c r="B114" s="95" t="s">
        <v>115</v>
      </c>
      <c r="C114" s="6"/>
      <c r="D114" s="6">
        <v>0.4</v>
      </c>
      <c r="E114" s="6"/>
      <c r="F114" s="6"/>
      <c r="G114" s="6"/>
      <c r="H114" s="6"/>
      <c r="I114" s="5">
        <v>10000000</v>
      </c>
      <c r="J114" s="8">
        <f t="shared" si="2"/>
        <v>4000000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</row>
    <row r="115" spans="1:48" s="3" customFormat="1" x14ac:dyDescent="0.3">
      <c r="A115" s="94"/>
      <c r="B115" s="95"/>
      <c r="C115" s="6"/>
      <c r="D115" s="6"/>
      <c r="E115" s="6"/>
      <c r="F115" s="6"/>
      <c r="G115" s="6">
        <v>0.14000000000000001</v>
      </c>
      <c r="H115" s="6"/>
      <c r="I115" s="5">
        <v>5000000</v>
      </c>
      <c r="J115" s="8">
        <f t="shared" si="2"/>
        <v>700000.00000000012</v>
      </c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</row>
    <row r="116" spans="1:48" s="3" customFormat="1" x14ac:dyDescent="0.3">
      <c r="A116" s="56">
        <v>60</v>
      </c>
      <c r="B116" s="69" t="s">
        <v>116</v>
      </c>
      <c r="C116" s="6"/>
      <c r="D116" s="6">
        <v>0.14000000000000001</v>
      </c>
      <c r="E116" s="6"/>
      <c r="F116" s="6"/>
      <c r="G116" s="6"/>
      <c r="H116" s="6"/>
      <c r="I116" s="5">
        <v>10000000</v>
      </c>
      <c r="J116" s="8">
        <f t="shared" si="2"/>
        <v>1400000.0000000002</v>
      </c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</row>
    <row r="117" spans="1:48" s="33" customFormat="1" x14ac:dyDescent="0.3">
      <c r="A117" s="56">
        <v>61</v>
      </c>
      <c r="B117" s="69" t="s">
        <v>117</v>
      </c>
      <c r="C117" s="6"/>
      <c r="D117" s="6">
        <v>7.0000000000000007E-2</v>
      </c>
      <c r="E117" s="6"/>
      <c r="F117" s="6"/>
      <c r="G117" s="6"/>
      <c r="H117" s="6"/>
      <c r="I117" s="5">
        <v>10000000</v>
      </c>
      <c r="J117" s="8">
        <f t="shared" si="2"/>
        <v>700000.00000000012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</row>
    <row r="118" spans="1:48" s="3" customFormat="1" x14ac:dyDescent="0.3">
      <c r="A118" s="56">
        <v>62</v>
      </c>
      <c r="B118" s="69" t="s">
        <v>118</v>
      </c>
      <c r="C118" s="6"/>
      <c r="D118" s="6">
        <v>0.05</v>
      </c>
      <c r="E118" s="6"/>
      <c r="F118" s="6"/>
      <c r="G118" s="6"/>
      <c r="H118" s="6"/>
      <c r="I118" s="5">
        <v>10000000</v>
      </c>
      <c r="J118" s="8">
        <f t="shared" si="2"/>
        <v>500000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</row>
    <row r="119" spans="1:48" s="3" customFormat="1" x14ac:dyDescent="0.3">
      <c r="A119" s="56">
        <v>63</v>
      </c>
      <c r="B119" s="69" t="s">
        <v>119</v>
      </c>
      <c r="C119" s="6"/>
      <c r="D119" s="6">
        <v>0.03</v>
      </c>
      <c r="E119" s="6"/>
      <c r="F119" s="6"/>
      <c r="G119" s="6"/>
      <c r="H119" s="6"/>
      <c r="I119" s="5">
        <v>10000000</v>
      </c>
      <c r="J119" s="8">
        <f t="shared" si="2"/>
        <v>300000</v>
      </c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</row>
    <row r="120" spans="1:48" s="3" customFormat="1" x14ac:dyDescent="0.3">
      <c r="A120" s="56">
        <v>64</v>
      </c>
      <c r="B120" s="69" t="s">
        <v>120</v>
      </c>
      <c r="C120" s="6"/>
      <c r="D120" s="6"/>
      <c r="E120" s="6"/>
      <c r="F120" s="6"/>
      <c r="G120" s="6">
        <v>0.12</v>
      </c>
      <c r="H120" s="6"/>
      <c r="I120" s="5">
        <v>5000000</v>
      </c>
      <c r="J120" s="8">
        <f t="shared" si="2"/>
        <v>600000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</row>
    <row r="121" spans="1:48" s="3" customFormat="1" x14ac:dyDescent="0.3">
      <c r="A121" s="56">
        <v>65</v>
      </c>
      <c r="B121" s="69" t="s">
        <v>122</v>
      </c>
      <c r="C121" s="6"/>
      <c r="D121" s="6">
        <v>7.0000000000000007E-2</v>
      </c>
      <c r="E121" s="6"/>
      <c r="F121" s="6"/>
      <c r="G121" s="6"/>
      <c r="H121" s="6"/>
      <c r="I121" s="5">
        <v>10000000</v>
      </c>
      <c r="J121" s="8">
        <f t="shared" si="2"/>
        <v>700000.00000000012</v>
      </c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</row>
    <row r="122" spans="1:48" s="3" customFormat="1" x14ac:dyDescent="0.3">
      <c r="A122" s="94">
        <v>66</v>
      </c>
      <c r="B122" s="95" t="s">
        <v>123</v>
      </c>
      <c r="C122" s="6"/>
      <c r="D122" s="6">
        <v>2.5000000000000001E-2</v>
      </c>
      <c r="E122" s="6"/>
      <c r="F122" s="6"/>
      <c r="G122" s="6"/>
      <c r="H122" s="6"/>
      <c r="I122" s="5">
        <v>10000000</v>
      </c>
      <c r="J122" s="8">
        <f t="shared" si="2"/>
        <v>250000</v>
      </c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</row>
    <row r="123" spans="1:48" s="3" customFormat="1" x14ac:dyDescent="0.3">
      <c r="A123" s="94"/>
      <c r="B123" s="95"/>
      <c r="C123" s="6"/>
      <c r="D123" s="6">
        <v>0.05</v>
      </c>
      <c r="E123" s="6"/>
      <c r="F123" s="6"/>
      <c r="G123" s="6"/>
      <c r="H123" s="6"/>
      <c r="I123" s="5">
        <v>10000000</v>
      </c>
      <c r="J123" s="8">
        <f t="shared" si="2"/>
        <v>500000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</row>
    <row r="124" spans="1:48" s="3" customFormat="1" x14ac:dyDescent="0.3">
      <c r="A124" s="94">
        <v>67</v>
      </c>
      <c r="B124" s="95" t="s">
        <v>124</v>
      </c>
      <c r="C124" s="6"/>
      <c r="D124" s="6">
        <v>0.05</v>
      </c>
      <c r="E124" s="6"/>
      <c r="F124" s="6"/>
      <c r="G124" s="6"/>
      <c r="H124" s="6"/>
      <c r="I124" s="5">
        <v>10000000</v>
      </c>
      <c r="J124" s="8">
        <f t="shared" si="2"/>
        <v>500000</v>
      </c>
      <c r="K124" s="57"/>
      <c r="L124" s="6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</row>
    <row r="125" spans="1:48" s="3" customFormat="1" x14ac:dyDescent="0.3">
      <c r="A125" s="94"/>
      <c r="B125" s="95"/>
      <c r="C125" s="6"/>
      <c r="D125" s="6">
        <v>0.04</v>
      </c>
      <c r="E125" s="6"/>
      <c r="F125" s="6"/>
      <c r="G125" s="6"/>
      <c r="H125" s="6"/>
      <c r="I125" s="5">
        <v>10000000</v>
      </c>
      <c r="J125" s="8">
        <f t="shared" si="2"/>
        <v>400000</v>
      </c>
      <c r="K125" s="57"/>
      <c r="L125" s="6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</row>
    <row r="126" spans="1:48" s="3" customFormat="1" x14ac:dyDescent="0.3">
      <c r="A126" s="94"/>
      <c r="B126" s="95"/>
      <c r="C126" s="6"/>
      <c r="D126" s="6">
        <v>0.04</v>
      </c>
      <c r="E126" s="6"/>
      <c r="F126" s="6"/>
      <c r="G126" s="6"/>
      <c r="H126" s="6"/>
      <c r="I126" s="5">
        <v>10000000</v>
      </c>
      <c r="J126" s="8">
        <f t="shared" si="2"/>
        <v>400000</v>
      </c>
      <c r="K126" s="57"/>
      <c r="L126" s="6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</row>
    <row r="127" spans="1:48" s="3" customFormat="1" x14ac:dyDescent="0.3">
      <c r="A127" s="94">
        <v>68</v>
      </c>
      <c r="B127" s="95" t="s">
        <v>126</v>
      </c>
      <c r="C127" s="6"/>
      <c r="D127" s="6">
        <v>0.08</v>
      </c>
      <c r="E127" s="6"/>
      <c r="F127" s="6"/>
      <c r="G127" s="6"/>
      <c r="H127" s="6"/>
      <c r="I127" s="5">
        <v>10000000</v>
      </c>
      <c r="J127" s="8">
        <f t="shared" si="2"/>
        <v>800000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</row>
    <row r="128" spans="1:48" s="3" customFormat="1" x14ac:dyDescent="0.3">
      <c r="A128" s="94"/>
      <c r="B128" s="95"/>
      <c r="C128" s="6"/>
      <c r="D128" s="6">
        <v>0.1</v>
      </c>
      <c r="E128" s="6"/>
      <c r="F128" s="6"/>
      <c r="G128" s="6"/>
      <c r="H128" s="6"/>
      <c r="I128" s="5">
        <v>10000000</v>
      </c>
      <c r="J128" s="8">
        <f t="shared" si="2"/>
        <v>1000000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</row>
    <row r="129" spans="1:48" s="3" customFormat="1" x14ac:dyDescent="0.3">
      <c r="A129" s="94">
        <v>69</v>
      </c>
      <c r="B129" s="95" t="s">
        <v>127</v>
      </c>
      <c r="C129" s="6"/>
      <c r="D129" s="6">
        <v>0.06</v>
      </c>
      <c r="E129" s="6"/>
      <c r="F129" s="6"/>
      <c r="G129" s="6"/>
      <c r="H129" s="6"/>
      <c r="I129" s="5">
        <v>10000000</v>
      </c>
      <c r="J129" s="8">
        <f t="shared" si="2"/>
        <v>600000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</row>
    <row r="130" spans="1:48" s="3" customFormat="1" x14ac:dyDescent="0.3">
      <c r="A130" s="94"/>
      <c r="B130" s="95"/>
      <c r="C130" s="6"/>
      <c r="D130" s="6">
        <v>0.03</v>
      </c>
      <c r="E130" s="6"/>
      <c r="F130" s="6"/>
      <c r="G130" s="6"/>
      <c r="H130" s="6"/>
      <c r="I130" s="5">
        <v>10000000</v>
      </c>
      <c r="J130" s="8">
        <f t="shared" si="2"/>
        <v>300000</v>
      </c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</row>
    <row r="131" spans="1:48" s="3" customFormat="1" x14ac:dyDescent="0.3">
      <c r="A131" s="56">
        <v>70</v>
      </c>
      <c r="B131" s="69" t="s">
        <v>128</v>
      </c>
      <c r="C131" s="6"/>
      <c r="D131" s="6">
        <v>0.15</v>
      </c>
      <c r="E131" s="6"/>
      <c r="F131" s="6"/>
      <c r="G131" s="6"/>
      <c r="H131" s="6"/>
      <c r="I131" s="5">
        <v>10000000</v>
      </c>
      <c r="J131" s="8">
        <f t="shared" si="2"/>
        <v>1500000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</row>
    <row r="132" spans="1:48" s="3" customFormat="1" x14ac:dyDescent="0.3">
      <c r="A132" s="56">
        <v>71</v>
      </c>
      <c r="B132" s="69" t="s">
        <v>129</v>
      </c>
      <c r="C132" s="6"/>
      <c r="D132" s="6">
        <v>7.0000000000000007E-2</v>
      </c>
      <c r="E132" s="6"/>
      <c r="F132" s="6"/>
      <c r="G132" s="6"/>
      <c r="H132" s="6"/>
      <c r="I132" s="5">
        <v>10000000</v>
      </c>
      <c r="J132" s="8">
        <f t="shared" si="2"/>
        <v>700000.00000000012</v>
      </c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</row>
    <row r="133" spans="1:48" s="3" customFormat="1" x14ac:dyDescent="0.3">
      <c r="A133" s="56">
        <v>72</v>
      </c>
      <c r="B133" s="69" t="s">
        <v>179</v>
      </c>
      <c r="C133" s="6"/>
      <c r="D133" s="6">
        <v>0.2</v>
      </c>
      <c r="E133" s="6"/>
      <c r="F133" s="6"/>
      <c r="G133" s="6"/>
      <c r="H133" s="6"/>
      <c r="I133" s="5">
        <v>10000000</v>
      </c>
      <c r="J133" s="8">
        <f t="shared" si="2"/>
        <v>2000000</v>
      </c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</row>
    <row r="134" spans="1:48" s="3" customFormat="1" x14ac:dyDescent="0.3">
      <c r="A134" s="94">
        <v>73</v>
      </c>
      <c r="B134" s="95" t="s">
        <v>133</v>
      </c>
      <c r="C134" s="6"/>
      <c r="D134" s="6">
        <v>0.03</v>
      </c>
      <c r="E134" s="6"/>
      <c r="F134" s="6"/>
      <c r="G134" s="6"/>
      <c r="H134" s="6"/>
      <c r="I134" s="5">
        <v>10000000</v>
      </c>
      <c r="J134" s="8">
        <f t="shared" si="2"/>
        <v>300000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</row>
    <row r="135" spans="1:48" s="3" customFormat="1" x14ac:dyDescent="0.3">
      <c r="A135" s="94"/>
      <c r="B135" s="95"/>
      <c r="C135" s="6"/>
      <c r="D135" s="6">
        <v>0.03</v>
      </c>
      <c r="E135" s="6"/>
      <c r="F135" s="6"/>
      <c r="G135" s="6"/>
      <c r="H135" s="6"/>
      <c r="I135" s="5">
        <v>10000000</v>
      </c>
      <c r="J135" s="8">
        <f t="shared" si="2"/>
        <v>300000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</row>
    <row r="136" spans="1:48" s="3" customFormat="1" x14ac:dyDescent="0.3">
      <c r="A136" s="56">
        <v>74</v>
      </c>
      <c r="B136" s="69" t="s">
        <v>134</v>
      </c>
      <c r="C136" s="6"/>
      <c r="D136" s="6">
        <v>0.2</v>
      </c>
      <c r="E136" s="6"/>
      <c r="F136" s="6"/>
      <c r="G136" s="6"/>
      <c r="H136" s="6"/>
      <c r="I136" s="5">
        <v>10000000</v>
      </c>
      <c r="J136" s="8">
        <f t="shared" si="2"/>
        <v>2000000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</row>
    <row r="137" spans="1:48" s="3" customFormat="1" x14ac:dyDescent="0.3">
      <c r="A137" s="56">
        <v>75</v>
      </c>
      <c r="B137" s="69" t="s">
        <v>135</v>
      </c>
      <c r="C137" s="6"/>
      <c r="D137" s="6">
        <v>0.05</v>
      </c>
      <c r="E137" s="6"/>
      <c r="F137" s="6"/>
      <c r="G137" s="6"/>
      <c r="H137" s="6"/>
      <c r="I137" s="5">
        <v>10000000</v>
      </c>
      <c r="J137" s="8">
        <f t="shared" si="2"/>
        <v>500000</v>
      </c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</row>
    <row r="138" spans="1:48" s="3" customFormat="1" ht="30.75" customHeight="1" x14ac:dyDescent="0.3">
      <c r="A138" s="56">
        <v>76</v>
      </c>
      <c r="B138" s="69" t="s">
        <v>136</v>
      </c>
      <c r="C138" s="6"/>
      <c r="D138" s="6">
        <v>0.04</v>
      </c>
      <c r="E138" s="6"/>
      <c r="F138" s="6"/>
      <c r="G138" s="6"/>
      <c r="H138" s="6"/>
      <c r="I138" s="5">
        <v>10000000</v>
      </c>
      <c r="J138" s="8">
        <f t="shared" si="2"/>
        <v>400000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</row>
    <row r="139" spans="1:48" s="3" customFormat="1" x14ac:dyDescent="0.3">
      <c r="A139" s="94">
        <v>77</v>
      </c>
      <c r="B139" s="95" t="s">
        <v>138</v>
      </c>
      <c r="C139" s="6"/>
      <c r="D139" s="6">
        <v>0.03</v>
      </c>
      <c r="E139" s="6"/>
      <c r="F139" s="6"/>
      <c r="G139" s="6"/>
      <c r="H139" s="6"/>
      <c r="I139" s="5">
        <v>10000000</v>
      </c>
      <c r="J139" s="8">
        <f t="shared" si="2"/>
        <v>300000</v>
      </c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</row>
    <row r="140" spans="1:48" s="3" customFormat="1" x14ac:dyDescent="0.3">
      <c r="A140" s="94"/>
      <c r="B140" s="95"/>
      <c r="C140" s="6"/>
      <c r="D140" s="6">
        <v>0.03</v>
      </c>
      <c r="E140" s="6"/>
      <c r="F140" s="6"/>
      <c r="G140" s="6"/>
      <c r="H140" s="6"/>
      <c r="I140" s="5">
        <v>10000000</v>
      </c>
      <c r="J140" s="8">
        <f t="shared" si="2"/>
        <v>300000</v>
      </c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</row>
    <row r="141" spans="1:48" s="3" customFormat="1" x14ac:dyDescent="0.3">
      <c r="A141" s="94"/>
      <c r="B141" s="95"/>
      <c r="C141" s="6"/>
      <c r="D141" s="6">
        <v>0.03</v>
      </c>
      <c r="E141" s="6"/>
      <c r="F141" s="6"/>
      <c r="G141" s="6"/>
      <c r="H141" s="6"/>
      <c r="I141" s="5">
        <v>10000000</v>
      </c>
      <c r="J141" s="8">
        <f t="shared" si="2"/>
        <v>300000</v>
      </c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</row>
    <row r="142" spans="1:48" s="3" customFormat="1" x14ac:dyDescent="0.3">
      <c r="A142" s="94"/>
      <c r="B142" s="95"/>
      <c r="C142" s="6"/>
      <c r="D142" s="6"/>
      <c r="E142" s="6">
        <v>0.03</v>
      </c>
      <c r="F142" s="6"/>
      <c r="G142" s="6"/>
      <c r="H142" s="6"/>
      <c r="I142" s="20">
        <v>15000000</v>
      </c>
      <c r="J142" s="8">
        <f t="shared" si="2"/>
        <v>450000</v>
      </c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</row>
    <row r="143" spans="1:48" s="3" customFormat="1" x14ac:dyDescent="0.3">
      <c r="A143" s="94">
        <v>78</v>
      </c>
      <c r="B143" s="95" t="s">
        <v>139</v>
      </c>
      <c r="C143" s="6"/>
      <c r="D143" s="6">
        <v>0.08</v>
      </c>
      <c r="E143" s="6"/>
      <c r="F143" s="6"/>
      <c r="G143" s="6"/>
      <c r="H143" s="6"/>
      <c r="I143" s="5">
        <v>10000000</v>
      </c>
      <c r="J143" s="8">
        <f t="shared" si="2"/>
        <v>800000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</row>
    <row r="144" spans="1:48" s="3" customFormat="1" x14ac:dyDescent="0.3">
      <c r="A144" s="94"/>
      <c r="B144" s="95"/>
      <c r="C144" s="6"/>
      <c r="D144" s="6">
        <v>0.06</v>
      </c>
      <c r="E144" s="6"/>
      <c r="F144" s="6"/>
      <c r="G144" s="6"/>
      <c r="H144" s="6"/>
      <c r="I144" s="5">
        <v>10000000</v>
      </c>
      <c r="J144" s="8">
        <f t="shared" si="2"/>
        <v>600000</v>
      </c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</row>
    <row r="145" spans="1:48" s="3" customFormat="1" x14ac:dyDescent="0.3">
      <c r="A145" s="94">
        <v>79</v>
      </c>
      <c r="B145" s="95" t="s">
        <v>140</v>
      </c>
      <c r="C145" s="6"/>
      <c r="D145" s="6">
        <v>0.1</v>
      </c>
      <c r="E145" s="6"/>
      <c r="F145" s="6"/>
      <c r="G145" s="6"/>
      <c r="H145" s="6"/>
      <c r="I145" s="5">
        <v>10000000</v>
      </c>
      <c r="J145" s="8">
        <f t="shared" si="2"/>
        <v>1000000</v>
      </c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</row>
    <row r="146" spans="1:48" s="3" customFormat="1" x14ac:dyDescent="0.3">
      <c r="A146" s="94"/>
      <c r="B146" s="95"/>
      <c r="C146" s="6"/>
      <c r="D146" s="6">
        <v>0.1</v>
      </c>
      <c r="E146" s="6"/>
      <c r="F146" s="6"/>
      <c r="G146" s="6"/>
      <c r="H146" s="6"/>
      <c r="I146" s="5">
        <v>10000000</v>
      </c>
      <c r="J146" s="8">
        <f t="shared" si="2"/>
        <v>1000000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</row>
    <row r="147" spans="1:48" s="3" customFormat="1" x14ac:dyDescent="0.3">
      <c r="A147" s="56">
        <v>80</v>
      </c>
      <c r="B147" s="69" t="s">
        <v>141</v>
      </c>
      <c r="C147" s="6"/>
      <c r="D147" s="6">
        <v>0.2</v>
      </c>
      <c r="E147" s="6"/>
      <c r="F147" s="6"/>
      <c r="G147" s="6"/>
      <c r="H147" s="6"/>
      <c r="I147" s="5">
        <v>10000000</v>
      </c>
      <c r="J147" s="8">
        <f t="shared" si="2"/>
        <v>2000000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</row>
    <row r="148" spans="1:48" s="3" customFormat="1" x14ac:dyDescent="0.3">
      <c r="A148" s="56">
        <v>81</v>
      </c>
      <c r="B148" s="69" t="s">
        <v>181</v>
      </c>
      <c r="C148" s="6"/>
      <c r="D148" s="6">
        <v>0.1</v>
      </c>
      <c r="E148" s="6"/>
      <c r="F148" s="6"/>
      <c r="G148" s="6"/>
      <c r="H148" s="6"/>
      <c r="I148" s="5">
        <v>10000000</v>
      </c>
      <c r="J148" s="8">
        <f t="shared" si="2"/>
        <v>1000000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</row>
    <row r="149" spans="1:48" s="3" customFormat="1" x14ac:dyDescent="0.3">
      <c r="A149" s="94">
        <v>82</v>
      </c>
      <c r="B149" s="95" t="s">
        <v>143</v>
      </c>
      <c r="C149" s="6"/>
      <c r="D149" s="6">
        <v>0.2</v>
      </c>
      <c r="E149" s="6"/>
      <c r="F149" s="6"/>
      <c r="G149" s="6"/>
      <c r="H149" s="6"/>
      <c r="I149" s="5">
        <v>10000000</v>
      </c>
      <c r="J149" s="8">
        <f t="shared" si="2"/>
        <v>2000000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</row>
    <row r="150" spans="1:48" s="3" customFormat="1" x14ac:dyDescent="0.3">
      <c r="A150" s="94"/>
      <c r="B150" s="95"/>
      <c r="C150" s="6"/>
      <c r="D150" s="6"/>
      <c r="E150" s="6"/>
      <c r="F150" s="6"/>
      <c r="G150" s="6">
        <v>0.06</v>
      </c>
      <c r="H150" s="6"/>
      <c r="I150" s="5">
        <v>5000000</v>
      </c>
      <c r="J150" s="8">
        <f t="shared" ref="J150:J205" si="3">(C150+D150+E150+F150+G150+H150)*I150</f>
        <v>300000</v>
      </c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</row>
    <row r="151" spans="1:48" s="3" customFormat="1" x14ac:dyDescent="0.3">
      <c r="A151" s="94">
        <v>83</v>
      </c>
      <c r="B151" s="95" t="s">
        <v>144</v>
      </c>
      <c r="C151" s="6"/>
      <c r="D151" s="6">
        <v>7.0000000000000007E-2</v>
      </c>
      <c r="E151" s="6"/>
      <c r="F151" s="6"/>
      <c r="G151" s="6"/>
      <c r="H151" s="6"/>
      <c r="I151" s="5">
        <v>10000000</v>
      </c>
      <c r="J151" s="8">
        <f t="shared" si="3"/>
        <v>700000.00000000012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</row>
    <row r="152" spans="1:48" s="3" customFormat="1" x14ac:dyDescent="0.3">
      <c r="A152" s="94"/>
      <c r="B152" s="95"/>
      <c r="C152" s="6"/>
      <c r="D152" s="6">
        <v>0.03</v>
      </c>
      <c r="E152" s="6"/>
      <c r="F152" s="6"/>
      <c r="G152" s="6"/>
      <c r="H152" s="6"/>
      <c r="I152" s="5">
        <v>10000000</v>
      </c>
      <c r="J152" s="8">
        <f t="shared" si="3"/>
        <v>300000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</row>
    <row r="153" spans="1:48" s="3" customFormat="1" x14ac:dyDescent="0.3">
      <c r="A153" s="56">
        <v>84</v>
      </c>
      <c r="B153" s="69" t="s">
        <v>145</v>
      </c>
      <c r="C153" s="6"/>
      <c r="D153" s="6">
        <v>7.0000000000000007E-2</v>
      </c>
      <c r="E153" s="6"/>
      <c r="F153" s="6"/>
      <c r="G153" s="6"/>
      <c r="H153" s="6"/>
      <c r="I153" s="5">
        <v>10000000</v>
      </c>
      <c r="J153" s="8">
        <f t="shared" si="3"/>
        <v>700000.00000000012</v>
      </c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</row>
    <row r="154" spans="1:48" s="3" customFormat="1" x14ac:dyDescent="0.3">
      <c r="A154" s="56">
        <v>85</v>
      </c>
      <c r="B154" s="69" t="s">
        <v>146</v>
      </c>
      <c r="C154" s="6"/>
      <c r="D154" s="6">
        <v>0.05</v>
      </c>
      <c r="E154" s="6"/>
      <c r="F154" s="6"/>
      <c r="G154" s="6"/>
      <c r="H154" s="6"/>
      <c r="I154" s="5">
        <v>10000000</v>
      </c>
      <c r="J154" s="8">
        <f t="shared" si="3"/>
        <v>500000</v>
      </c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</row>
    <row r="155" spans="1:48" s="3" customFormat="1" x14ac:dyDescent="0.3">
      <c r="A155" s="94">
        <v>86</v>
      </c>
      <c r="B155" s="95" t="s">
        <v>147</v>
      </c>
      <c r="C155" s="6"/>
      <c r="D155" s="6">
        <v>0.1</v>
      </c>
      <c r="E155" s="6"/>
      <c r="F155" s="6"/>
      <c r="G155" s="6"/>
      <c r="H155" s="6"/>
      <c r="I155" s="5">
        <v>10000000</v>
      </c>
      <c r="J155" s="8">
        <f t="shared" si="3"/>
        <v>1000000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</row>
    <row r="156" spans="1:48" s="3" customFormat="1" x14ac:dyDescent="0.3">
      <c r="A156" s="94"/>
      <c r="B156" s="95"/>
      <c r="C156" s="6"/>
      <c r="D156" s="6">
        <v>0.06</v>
      </c>
      <c r="E156" s="6"/>
      <c r="F156" s="6"/>
      <c r="G156" s="6"/>
      <c r="H156" s="6"/>
      <c r="I156" s="5">
        <v>10000000</v>
      </c>
      <c r="J156" s="8">
        <f t="shared" si="3"/>
        <v>600000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</row>
    <row r="157" spans="1:48" s="3" customFormat="1" x14ac:dyDescent="0.3">
      <c r="A157" s="56">
        <v>87</v>
      </c>
      <c r="B157" s="69" t="s">
        <v>148</v>
      </c>
      <c r="C157" s="6"/>
      <c r="D157" s="6">
        <v>0.06</v>
      </c>
      <c r="E157" s="6"/>
      <c r="F157" s="6"/>
      <c r="G157" s="6"/>
      <c r="H157" s="6"/>
      <c r="I157" s="5">
        <v>10000000</v>
      </c>
      <c r="J157" s="8">
        <f t="shared" si="3"/>
        <v>600000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</row>
    <row r="158" spans="1:48" s="3" customFormat="1" x14ac:dyDescent="0.3">
      <c r="A158" s="56">
        <v>88</v>
      </c>
      <c r="B158" s="69" t="s">
        <v>149</v>
      </c>
      <c r="C158" s="6"/>
      <c r="D158" s="6">
        <v>0.1</v>
      </c>
      <c r="E158" s="6"/>
      <c r="F158" s="6"/>
      <c r="G158" s="6"/>
      <c r="H158" s="6"/>
      <c r="I158" s="5">
        <v>10000000</v>
      </c>
      <c r="J158" s="8">
        <f t="shared" si="3"/>
        <v>1000000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</row>
    <row r="159" spans="1:48" s="3" customFormat="1" x14ac:dyDescent="0.3">
      <c r="A159" s="56">
        <v>89</v>
      </c>
      <c r="B159" s="69" t="s">
        <v>150</v>
      </c>
      <c r="C159" s="6"/>
      <c r="D159" s="6">
        <v>0.05</v>
      </c>
      <c r="E159" s="6"/>
      <c r="F159" s="6"/>
      <c r="G159" s="6"/>
      <c r="H159" s="6"/>
      <c r="I159" s="5">
        <v>10000000</v>
      </c>
      <c r="J159" s="8">
        <f t="shared" si="3"/>
        <v>500000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</row>
    <row r="160" spans="1:48" s="3" customFormat="1" x14ac:dyDescent="0.3">
      <c r="A160" s="56">
        <v>90</v>
      </c>
      <c r="B160" s="69" t="s">
        <v>151</v>
      </c>
      <c r="C160" s="6"/>
      <c r="D160" s="6">
        <v>0.2</v>
      </c>
      <c r="E160" s="6"/>
      <c r="F160" s="6"/>
      <c r="G160" s="6"/>
      <c r="H160" s="6"/>
      <c r="I160" s="5">
        <v>10000000</v>
      </c>
      <c r="J160" s="8">
        <f t="shared" si="3"/>
        <v>2000000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</row>
    <row r="161" spans="1:48" s="3" customFormat="1" x14ac:dyDescent="0.3">
      <c r="A161" s="56">
        <v>91</v>
      </c>
      <c r="B161" s="69" t="s">
        <v>152</v>
      </c>
      <c r="C161" s="6"/>
      <c r="D161" s="6">
        <v>0.1</v>
      </c>
      <c r="E161" s="6"/>
      <c r="F161" s="6"/>
      <c r="G161" s="6"/>
      <c r="H161" s="6"/>
      <c r="I161" s="5">
        <v>10000000</v>
      </c>
      <c r="J161" s="8">
        <f t="shared" si="3"/>
        <v>1000000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</row>
    <row r="162" spans="1:48" s="3" customFormat="1" x14ac:dyDescent="0.3">
      <c r="A162" s="94">
        <v>92</v>
      </c>
      <c r="B162" s="95" t="s">
        <v>154</v>
      </c>
      <c r="C162" s="6"/>
      <c r="D162" s="6">
        <v>0.2</v>
      </c>
      <c r="E162" s="6"/>
      <c r="F162" s="6"/>
      <c r="G162" s="6"/>
      <c r="H162" s="6"/>
      <c r="I162" s="5">
        <v>10000000</v>
      </c>
      <c r="J162" s="8">
        <f t="shared" si="3"/>
        <v>2000000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</row>
    <row r="163" spans="1:48" s="3" customFormat="1" x14ac:dyDescent="0.3">
      <c r="A163" s="94"/>
      <c r="B163" s="95"/>
      <c r="C163" s="6"/>
      <c r="D163" s="6">
        <v>0.1</v>
      </c>
      <c r="E163" s="6"/>
      <c r="F163" s="6"/>
      <c r="G163" s="6"/>
      <c r="H163" s="6"/>
      <c r="I163" s="5">
        <v>10000000</v>
      </c>
      <c r="J163" s="8">
        <f t="shared" si="3"/>
        <v>1000000</v>
      </c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</row>
    <row r="164" spans="1:48" s="3" customFormat="1" x14ac:dyDescent="0.3">
      <c r="A164" s="56">
        <v>93</v>
      </c>
      <c r="B164" s="69" t="s">
        <v>155</v>
      </c>
      <c r="C164" s="6"/>
      <c r="D164" s="6">
        <v>0.03</v>
      </c>
      <c r="E164" s="6"/>
      <c r="F164" s="6"/>
      <c r="G164" s="6"/>
      <c r="H164" s="6"/>
      <c r="I164" s="5">
        <v>10000000</v>
      </c>
      <c r="J164" s="8">
        <f t="shared" si="3"/>
        <v>300000</v>
      </c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</row>
    <row r="165" spans="1:48" s="3" customFormat="1" x14ac:dyDescent="0.3">
      <c r="A165" s="94">
        <v>94</v>
      </c>
      <c r="B165" s="95" t="s">
        <v>156</v>
      </c>
      <c r="C165" s="6"/>
      <c r="D165" s="6">
        <v>0.04</v>
      </c>
      <c r="E165" s="6"/>
      <c r="F165" s="6"/>
      <c r="G165" s="6"/>
      <c r="H165" s="6"/>
      <c r="I165" s="5">
        <v>10000000</v>
      </c>
      <c r="J165" s="8">
        <f t="shared" si="3"/>
        <v>400000</v>
      </c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</row>
    <row r="166" spans="1:48" s="3" customFormat="1" x14ac:dyDescent="0.3">
      <c r="A166" s="94"/>
      <c r="B166" s="95"/>
      <c r="C166" s="6"/>
      <c r="D166" s="6">
        <v>7.0000000000000007E-2</v>
      </c>
      <c r="E166" s="6"/>
      <c r="F166" s="6"/>
      <c r="G166" s="6"/>
      <c r="H166" s="6"/>
      <c r="I166" s="5">
        <v>10000000</v>
      </c>
      <c r="J166" s="8">
        <f t="shared" si="3"/>
        <v>700000.00000000012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</row>
    <row r="167" spans="1:48" s="3" customFormat="1" x14ac:dyDescent="0.3">
      <c r="A167" s="94">
        <v>95</v>
      </c>
      <c r="B167" s="95" t="s">
        <v>158</v>
      </c>
      <c r="C167" s="6"/>
      <c r="D167" s="6">
        <v>0.03</v>
      </c>
      <c r="E167" s="6"/>
      <c r="F167" s="6"/>
      <c r="G167" s="6"/>
      <c r="H167" s="6"/>
      <c r="I167" s="5">
        <v>10000000</v>
      </c>
      <c r="J167" s="8">
        <f t="shared" si="3"/>
        <v>300000</v>
      </c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</row>
    <row r="168" spans="1:48" s="3" customFormat="1" x14ac:dyDescent="0.3">
      <c r="A168" s="94"/>
      <c r="B168" s="95"/>
      <c r="C168" s="6"/>
      <c r="D168" s="6">
        <v>0.03</v>
      </c>
      <c r="E168" s="6"/>
      <c r="F168" s="6"/>
      <c r="G168" s="6"/>
      <c r="H168" s="6"/>
      <c r="I168" s="5">
        <v>10000000</v>
      </c>
      <c r="J168" s="8">
        <f t="shared" si="3"/>
        <v>300000</v>
      </c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</row>
    <row r="169" spans="1:48" s="3" customFormat="1" x14ac:dyDescent="0.3">
      <c r="A169" s="94"/>
      <c r="B169" s="95"/>
      <c r="C169" s="6"/>
      <c r="D169" s="6">
        <v>0.03</v>
      </c>
      <c r="E169" s="6"/>
      <c r="F169" s="6"/>
      <c r="G169" s="6"/>
      <c r="H169" s="6"/>
      <c r="I169" s="5">
        <v>10000000</v>
      </c>
      <c r="J169" s="8">
        <f t="shared" si="3"/>
        <v>300000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</row>
    <row r="170" spans="1:48" s="3" customFormat="1" x14ac:dyDescent="0.3">
      <c r="A170" s="94"/>
      <c r="B170" s="95"/>
      <c r="C170" s="6"/>
      <c r="D170" s="6"/>
      <c r="E170" s="6">
        <v>0.05</v>
      </c>
      <c r="F170" s="6"/>
      <c r="G170" s="6"/>
      <c r="H170" s="6"/>
      <c r="I170" s="20">
        <v>15000000</v>
      </c>
      <c r="J170" s="8">
        <f t="shared" si="3"/>
        <v>750000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</row>
    <row r="171" spans="1:48" s="3" customFormat="1" x14ac:dyDescent="0.3">
      <c r="A171" s="94">
        <v>96</v>
      </c>
      <c r="B171" s="95" t="s">
        <v>159</v>
      </c>
      <c r="C171" s="6"/>
      <c r="D171" s="6">
        <v>0.3</v>
      </c>
      <c r="E171" s="6"/>
      <c r="F171" s="6"/>
      <c r="G171" s="6"/>
      <c r="H171" s="6"/>
      <c r="I171" s="5">
        <v>10000000</v>
      </c>
      <c r="J171" s="8">
        <f t="shared" si="3"/>
        <v>3000000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</row>
    <row r="172" spans="1:48" s="3" customFormat="1" x14ac:dyDescent="0.3">
      <c r="A172" s="94"/>
      <c r="B172" s="95"/>
      <c r="C172" s="6"/>
      <c r="D172" s="6">
        <v>0.2</v>
      </c>
      <c r="E172" s="6"/>
      <c r="F172" s="6"/>
      <c r="G172" s="6"/>
      <c r="H172" s="6"/>
      <c r="I172" s="5">
        <v>10000000</v>
      </c>
      <c r="J172" s="8">
        <f t="shared" si="3"/>
        <v>2000000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</row>
    <row r="173" spans="1:48" s="3" customFormat="1" x14ac:dyDescent="0.3">
      <c r="A173" s="94"/>
      <c r="B173" s="95"/>
      <c r="C173" s="6"/>
      <c r="D173" s="6">
        <v>0.1</v>
      </c>
      <c r="E173" s="6"/>
      <c r="F173" s="6"/>
      <c r="G173" s="6"/>
      <c r="H173" s="6"/>
      <c r="I173" s="5">
        <v>10000000</v>
      </c>
      <c r="J173" s="8">
        <f t="shared" si="3"/>
        <v>1000000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</row>
    <row r="174" spans="1:48" s="3" customFormat="1" x14ac:dyDescent="0.3">
      <c r="A174" s="94"/>
      <c r="B174" s="95"/>
      <c r="C174" s="6"/>
      <c r="D174" s="6">
        <v>0.03</v>
      </c>
      <c r="E174" s="6"/>
      <c r="F174" s="6"/>
      <c r="G174" s="6"/>
      <c r="H174" s="6"/>
      <c r="I174" s="5">
        <v>10000000</v>
      </c>
      <c r="J174" s="8">
        <f t="shared" si="3"/>
        <v>300000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</row>
    <row r="175" spans="1:48" s="3" customFormat="1" x14ac:dyDescent="0.3">
      <c r="A175" s="56">
        <v>97</v>
      </c>
      <c r="B175" s="69" t="s">
        <v>160</v>
      </c>
      <c r="C175" s="6"/>
      <c r="D175" s="6">
        <v>0.1</v>
      </c>
      <c r="E175" s="6"/>
      <c r="F175" s="6"/>
      <c r="G175" s="6"/>
      <c r="H175" s="6"/>
      <c r="I175" s="5">
        <v>10000000</v>
      </c>
      <c r="J175" s="8">
        <f t="shared" si="3"/>
        <v>1000000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</row>
    <row r="176" spans="1:48" s="3" customFormat="1" x14ac:dyDescent="0.3">
      <c r="A176" s="94">
        <v>98</v>
      </c>
      <c r="B176" s="95" t="s">
        <v>161</v>
      </c>
      <c r="C176" s="6"/>
      <c r="D176" s="6">
        <v>0.1</v>
      </c>
      <c r="E176" s="6"/>
      <c r="F176" s="6"/>
      <c r="G176" s="6"/>
      <c r="H176" s="6"/>
      <c r="I176" s="5">
        <v>10000000</v>
      </c>
      <c r="J176" s="8">
        <f t="shared" si="3"/>
        <v>1000000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</row>
    <row r="177" spans="1:48" s="3" customFormat="1" x14ac:dyDescent="0.3">
      <c r="A177" s="94"/>
      <c r="B177" s="95"/>
      <c r="C177" s="6"/>
      <c r="D177" s="6">
        <v>0.1</v>
      </c>
      <c r="E177" s="6"/>
      <c r="F177" s="6"/>
      <c r="G177" s="6"/>
      <c r="H177" s="6"/>
      <c r="I177" s="5">
        <v>10000000</v>
      </c>
      <c r="J177" s="8">
        <f t="shared" si="3"/>
        <v>1000000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</row>
    <row r="178" spans="1:48" s="3" customFormat="1" x14ac:dyDescent="0.3">
      <c r="A178" s="94"/>
      <c r="B178" s="95"/>
      <c r="C178" s="6"/>
      <c r="D178" s="6">
        <v>0.12</v>
      </c>
      <c r="E178" s="6"/>
      <c r="F178" s="6"/>
      <c r="G178" s="6"/>
      <c r="H178" s="6"/>
      <c r="I178" s="5">
        <v>10000000</v>
      </c>
      <c r="J178" s="8">
        <f t="shared" si="3"/>
        <v>1200000</v>
      </c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</row>
    <row r="179" spans="1:48" s="3" customFormat="1" x14ac:dyDescent="0.3">
      <c r="A179" s="94">
        <v>99</v>
      </c>
      <c r="B179" s="95" t="s">
        <v>162</v>
      </c>
      <c r="C179" s="6"/>
      <c r="D179" s="6">
        <v>0.2</v>
      </c>
      <c r="E179" s="6"/>
      <c r="F179" s="6"/>
      <c r="G179" s="6"/>
      <c r="H179" s="6"/>
      <c r="I179" s="5">
        <v>10000000</v>
      </c>
      <c r="J179" s="8">
        <f t="shared" si="3"/>
        <v>2000000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</row>
    <row r="180" spans="1:48" s="3" customFormat="1" x14ac:dyDescent="0.3">
      <c r="A180" s="94"/>
      <c r="B180" s="95"/>
      <c r="C180" s="6"/>
      <c r="D180" s="6">
        <v>0.2</v>
      </c>
      <c r="E180" s="6"/>
      <c r="F180" s="6"/>
      <c r="G180" s="6"/>
      <c r="H180" s="6"/>
      <c r="I180" s="5">
        <v>10000000</v>
      </c>
      <c r="J180" s="8">
        <f t="shared" si="3"/>
        <v>2000000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</row>
    <row r="181" spans="1:48" s="3" customFormat="1" x14ac:dyDescent="0.3">
      <c r="A181" s="94"/>
      <c r="B181" s="95"/>
      <c r="C181" s="6"/>
      <c r="D181" s="6">
        <v>0.08</v>
      </c>
      <c r="E181" s="6"/>
      <c r="F181" s="6"/>
      <c r="G181" s="6"/>
      <c r="H181" s="6"/>
      <c r="I181" s="5">
        <v>10000000</v>
      </c>
      <c r="J181" s="8">
        <f t="shared" si="3"/>
        <v>800000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</row>
    <row r="182" spans="1:48" s="3" customFormat="1" x14ac:dyDescent="0.3">
      <c r="A182" s="94"/>
      <c r="B182" s="95"/>
      <c r="C182" s="6"/>
      <c r="D182" s="6"/>
      <c r="E182" s="6">
        <v>0.04</v>
      </c>
      <c r="F182" s="6"/>
      <c r="G182" s="6"/>
      <c r="H182" s="6"/>
      <c r="I182" s="20">
        <v>15000000</v>
      </c>
      <c r="J182" s="8">
        <f t="shared" si="3"/>
        <v>600000</v>
      </c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</row>
    <row r="183" spans="1:48" s="3" customFormat="1" x14ac:dyDescent="0.3">
      <c r="A183" s="56">
        <v>100</v>
      </c>
      <c r="B183" s="69" t="s">
        <v>163</v>
      </c>
      <c r="C183" s="6"/>
      <c r="D183" s="6">
        <v>0.04</v>
      </c>
      <c r="E183" s="6"/>
      <c r="F183" s="6"/>
      <c r="G183" s="6"/>
      <c r="H183" s="6"/>
      <c r="I183" s="5">
        <v>10000000</v>
      </c>
      <c r="J183" s="8">
        <f t="shared" si="3"/>
        <v>400000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</row>
    <row r="184" spans="1:48" s="3" customFormat="1" x14ac:dyDescent="0.3">
      <c r="A184" s="56">
        <v>101</v>
      </c>
      <c r="B184" s="69" t="s">
        <v>167</v>
      </c>
      <c r="C184" s="6"/>
      <c r="D184" s="6">
        <v>0.04</v>
      </c>
      <c r="E184" s="6"/>
      <c r="F184" s="6"/>
      <c r="G184" s="6"/>
      <c r="H184" s="6"/>
      <c r="I184" s="5">
        <v>10000000</v>
      </c>
      <c r="J184" s="8">
        <f t="shared" si="3"/>
        <v>400000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</row>
    <row r="185" spans="1:48" s="3" customFormat="1" x14ac:dyDescent="0.3">
      <c r="A185" s="56">
        <v>102</v>
      </c>
      <c r="B185" s="69" t="s">
        <v>183</v>
      </c>
      <c r="C185" s="6"/>
      <c r="D185" s="6">
        <v>0.02</v>
      </c>
      <c r="E185" s="6"/>
      <c r="F185" s="6"/>
      <c r="G185" s="6"/>
      <c r="H185" s="6"/>
      <c r="I185" s="5">
        <v>10000000</v>
      </c>
      <c r="J185" s="8">
        <f t="shared" si="3"/>
        <v>200000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</row>
    <row r="186" spans="1:48" s="3" customFormat="1" x14ac:dyDescent="0.3">
      <c r="A186" s="94">
        <v>103</v>
      </c>
      <c r="B186" s="95" t="s">
        <v>164</v>
      </c>
      <c r="C186" s="6"/>
      <c r="D186" s="6">
        <v>0.05</v>
      </c>
      <c r="E186" s="6"/>
      <c r="F186" s="6"/>
      <c r="G186" s="6"/>
      <c r="H186" s="6"/>
      <c r="I186" s="5">
        <v>10000000</v>
      </c>
      <c r="J186" s="8">
        <f t="shared" si="3"/>
        <v>500000</v>
      </c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</row>
    <row r="187" spans="1:48" s="3" customFormat="1" x14ac:dyDescent="0.3">
      <c r="A187" s="94"/>
      <c r="B187" s="95"/>
      <c r="C187" s="6"/>
      <c r="D187" s="6">
        <v>0.03</v>
      </c>
      <c r="E187" s="6"/>
      <c r="F187" s="6"/>
      <c r="G187" s="6"/>
      <c r="H187" s="6"/>
      <c r="I187" s="5">
        <v>10000000</v>
      </c>
      <c r="J187" s="8">
        <f t="shared" si="3"/>
        <v>300000</v>
      </c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</row>
    <row r="188" spans="1:48" s="3" customFormat="1" x14ac:dyDescent="0.3">
      <c r="A188" s="94">
        <v>104</v>
      </c>
      <c r="B188" s="95" t="s">
        <v>165</v>
      </c>
      <c r="C188" s="6"/>
      <c r="D188" s="6">
        <v>0.05</v>
      </c>
      <c r="E188" s="6"/>
      <c r="F188" s="6"/>
      <c r="G188" s="6"/>
      <c r="H188" s="6"/>
      <c r="I188" s="5">
        <v>10000000</v>
      </c>
      <c r="J188" s="8">
        <f t="shared" si="3"/>
        <v>500000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</row>
    <row r="189" spans="1:48" s="3" customFormat="1" x14ac:dyDescent="0.3">
      <c r="A189" s="94"/>
      <c r="B189" s="95"/>
      <c r="C189" s="6"/>
      <c r="D189" s="6">
        <v>0.06</v>
      </c>
      <c r="E189" s="6"/>
      <c r="F189" s="6"/>
      <c r="G189" s="6"/>
      <c r="H189" s="6"/>
      <c r="I189" s="5">
        <v>10000000</v>
      </c>
      <c r="J189" s="8">
        <f t="shared" si="3"/>
        <v>600000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</row>
    <row r="190" spans="1:48" s="3" customFormat="1" x14ac:dyDescent="0.3">
      <c r="A190" s="94">
        <v>105</v>
      </c>
      <c r="B190" s="95" t="s">
        <v>166</v>
      </c>
      <c r="C190" s="6"/>
      <c r="D190" s="6">
        <v>0.05</v>
      </c>
      <c r="E190" s="6"/>
      <c r="F190" s="6"/>
      <c r="G190" s="6"/>
      <c r="H190" s="6"/>
      <c r="I190" s="5">
        <v>10000000</v>
      </c>
      <c r="J190" s="8">
        <f t="shared" si="3"/>
        <v>500000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</row>
    <row r="191" spans="1:48" s="3" customFormat="1" x14ac:dyDescent="0.3">
      <c r="A191" s="94"/>
      <c r="B191" s="95"/>
      <c r="C191" s="6"/>
      <c r="D191" s="6"/>
      <c r="E191" s="6">
        <v>0.05</v>
      </c>
      <c r="F191" s="6"/>
      <c r="G191" s="6"/>
      <c r="H191" s="6"/>
      <c r="I191" s="20">
        <v>15000000</v>
      </c>
      <c r="J191" s="8">
        <f t="shared" si="3"/>
        <v>750000</v>
      </c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</row>
    <row r="192" spans="1:48" s="3" customFormat="1" x14ac:dyDescent="0.3">
      <c r="A192" s="94">
        <v>106</v>
      </c>
      <c r="B192" s="95" t="s">
        <v>184</v>
      </c>
      <c r="C192" s="6"/>
      <c r="D192" s="6">
        <v>0.05</v>
      </c>
      <c r="E192" s="6"/>
      <c r="F192" s="6"/>
      <c r="G192" s="6"/>
      <c r="H192" s="6"/>
      <c r="I192" s="5">
        <v>10000000</v>
      </c>
      <c r="J192" s="8">
        <f t="shared" si="3"/>
        <v>500000</v>
      </c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</row>
    <row r="193" spans="1:48" s="3" customFormat="1" x14ac:dyDescent="0.3">
      <c r="A193" s="94"/>
      <c r="B193" s="95"/>
      <c r="C193" s="6"/>
      <c r="D193" s="6">
        <v>0.04</v>
      </c>
      <c r="E193" s="6"/>
      <c r="F193" s="6"/>
      <c r="G193" s="6"/>
      <c r="H193" s="6"/>
      <c r="I193" s="5">
        <v>10000000</v>
      </c>
      <c r="J193" s="8">
        <f t="shared" si="3"/>
        <v>400000</v>
      </c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</row>
    <row r="194" spans="1:48" s="3" customFormat="1" x14ac:dyDescent="0.3">
      <c r="A194" s="94">
        <v>107</v>
      </c>
      <c r="B194" s="95" t="s">
        <v>169</v>
      </c>
      <c r="C194" s="6"/>
      <c r="D194" s="6">
        <v>0.01</v>
      </c>
      <c r="E194" s="6"/>
      <c r="F194" s="6"/>
      <c r="G194" s="6"/>
      <c r="H194" s="6"/>
      <c r="I194" s="5">
        <v>10000000</v>
      </c>
      <c r="J194" s="8">
        <f t="shared" si="3"/>
        <v>100000</v>
      </c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</row>
    <row r="195" spans="1:48" s="3" customFormat="1" x14ac:dyDescent="0.3">
      <c r="A195" s="94"/>
      <c r="B195" s="95"/>
      <c r="C195" s="6"/>
      <c r="D195" s="6">
        <v>0.05</v>
      </c>
      <c r="E195" s="6"/>
      <c r="F195" s="6"/>
      <c r="G195" s="6"/>
      <c r="H195" s="6"/>
      <c r="I195" s="5">
        <v>10000000</v>
      </c>
      <c r="J195" s="8">
        <f t="shared" si="3"/>
        <v>500000</v>
      </c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</row>
    <row r="196" spans="1:48" s="3" customFormat="1" x14ac:dyDescent="0.3">
      <c r="A196" s="94"/>
      <c r="B196" s="95"/>
      <c r="C196" s="6"/>
      <c r="D196" s="6"/>
      <c r="E196" s="6"/>
      <c r="F196" s="6"/>
      <c r="G196" s="6">
        <v>7.0000000000000007E-2</v>
      </c>
      <c r="H196" s="6"/>
      <c r="I196" s="5">
        <v>5000000</v>
      </c>
      <c r="J196" s="8">
        <f t="shared" si="3"/>
        <v>350000.00000000006</v>
      </c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</row>
    <row r="197" spans="1:48" s="3" customFormat="1" x14ac:dyDescent="0.3">
      <c r="A197" s="94"/>
      <c r="B197" s="95"/>
      <c r="C197" s="6"/>
      <c r="D197" s="6">
        <v>0.06</v>
      </c>
      <c r="E197" s="6"/>
      <c r="F197" s="6"/>
      <c r="G197" s="6"/>
      <c r="H197" s="6"/>
      <c r="I197" s="5">
        <v>10000000</v>
      </c>
      <c r="J197" s="8">
        <f t="shared" si="3"/>
        <v>600000</v>
      </c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</row>
    <row r="198" spans="1:48" s="3" customFormat="1" x14ac:dyDescent="0.3">
      <c r="A198" s="94">
        <v>108</v>
      </c>
      <c r="B198" s="95" t="s">
        <v>107</v>
      </c>
      <c r="C198" s="6"/>
      <c r="D198" s="6">
        <v>0.2</v>
      </c>
      <c r="E198" s="6"/>
      <c r="F198" s="6"/>
      <c r="G198" s="6"/>
      <c r="H198" s="6"/>
      <c r="I198" s="5">
        <v>10000000</v>
      </c>
      <c r="J198" s="8">
        <f t="shared" si="3"/>
        <v>2000000</v>
      </c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</row>
    <row r="199" spans="1:48" s="3" customFormat="1" x14ac:dyDescent="0.3">
      <c r="A199" s="94"/>
      <c r="B199" s="95"/>
      <c r="C199" s="6"/>
      <c r="D199" s="6">
        <v>0.1</v>
      </c>
      <c r="E199" s="6"/>
      <c r="F199" s="6"/>
      <c r="G199" s="6"/>
      <c r="H199" s="6"/>
      <c r="I199" s="5">
        <v>10000000</v>
      </c>
      <c r="J199" s="8">
        <f t="shared" si="3"/>
        <v>1000000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</row>
    <row r="200" spans="1:48" s="3" customFormat="1" x14ac:dyDescent="0.3">
      <c r="A200" s="94">
        <v>109</v>
      </c>
      <c r="B200" s="95" t="s">
        <v>170</v>
      </c>
      <c r="C200" s="6"/>
      <c r="D200" s="6">
        <v>0.05</v>
      </c>
      <c r="E200" s="6"/>
      <c r="F200" s="6"/>
      <c r="G200" s="6"/>
      <c r="H200" s="6"/>
      <c r="I200" s="5">
        <v>10000000</v>
      </c>
      <c r="J200" s="8">
        <f t="shared" si="3"/>
        <v>500000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</row>
    <row r="201" spans="1:48" s="3" customFormat="1" x14ac:dyDescent="0.3">
      <c r="A201" s="94"/>
      <c r="B201" s="95"/>
      <c r="C201" s="6"/>
      <c r="D201" s="6">
        <v>0.05</v>
      </c>
      <c r="E201" s="6"/>
      <c r="F201" s="6"/>
      <c r="G201" s="6"/>
      <c r="H201" s="6"/>
      <c r="I201" s="5">
        <v>10000000</v>
      </c>
      <c r="J201" s="8">
        <f t="shared" si="3"/>
        <v>500000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</row>
    <row r="202" spans="1:48" s="3" customFormat="1" x14ac:dyDescent="0.3">
      <c r="A202" s="56">
        <v>110</v>
      </c>
      <c r="B202" s="69" t="s">
        <v>171</v>
      </c>
      <c r="C202" s="6"/>
      <c r="D202" s="6">
        <v>0.1</v>
      </c>
      <c r="E202" s="6"/>
      <c r="F202" s="6"/>
      <c r="G202" s="6"/>
      <c r="H202" s="6"/>
      <c r="I202" s="5">
        <v>10000000</v>
      </c>
      <c r="J202" s="8">
        <f t="shared" si="3"/>
        <v>1000000</v>
      </c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</row>
    <row r="203" spans="1:48" s="3" customFormat="1" x14ac:dyDescent="0.3">
      <c r="A203" s="94">
        <v>111</v>
      </c>
      <c r="B203" s="95" t="s">
        <v>173</v>
      </c>
      <c r="C203" s="6"/>
      <c r="D203" s="6">
        <v>0.05</v>
      </c>
      <c r="E203" s="6"/>
      <c r="F203" s="6"/>
      <c r="G203" s="6"/>
      <c r="H203" s="6"/>
      <c r="I203" s="5">
        <v>10000000</v>
      </c>
      <c r="J203" s="8">
        <f t="shared" si="3"/>
        <v>500000</v>
      </c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</row>
    <row r="204" spans="1:48" s="3" customFormat="1" x14ac:dyDescent="0.3">
      <c r="A204" s="94"/>
      <c r="B204" s="95"/>
      <c r="C204" s="6"/>
      <c r="D204" s="6">
        <v>0.06</v>
      </c>
      <c r="E204" s="6"/>
      <c r="F204" s="6"/>
      <c r="G204" s="6"/>
      <c r="H204" s="6"/>
      <c r="I204" s="5">
        <v>10000000</v>
      </c>
      <c r="J204" s="8">
        <f t="shared" si="3"/>
        <v>600000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</row>
    <row r="205" spans="1:48" s="3" customFormat="1" x14ac:dyDescent="0.3">
      <c r="A205" s="56">
        <v>112</v>
      </c>
      <c r="B205" s="69" t="s">
        <v>195</v>
      </c>
      <c r="C205" s="6"/>
      <c r="D205" s="6">
        <v>0.04</v>
      </c>
      <c r="E205" s="6"/>
      <c r="F205" s="6"/>
      <c r="G205" s="6"/>
      <c r="H205" s="6"/>
      <c r="I205" s="5">
        <v>10000000</v>
      </c>
      <c r="J205" s="8">
        <f t="shared" si="3"/>
        <v>400000</v>
      </c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</row>
    <row r="206" spans="1:48" s="22" customFormat="1" x14ac:dyDescent="0.3">
      <c r="A206" s="18"/>
      <c r="B206" s="18" t="s">
        <v>186</v>
      </c>
      <c r="C206" s="104">
        <f>SUM(C8:C205)</f>
        <v>0</v>
      </c>
      <c r="D206" s="104">
        <f t="shared" ref="D206:H206" si="4">SUM(D8:D205)</f>
        <v>14.975999999999985</v>
      </c>
      <c r="E206" s="104">
        <f t="shared" si="4"/>
        <v>0.59000000000000019</v>
      </c>
      <c r="F206" s="104">
        <f t="shared" si="4"/>
        <v>0</v>
      </c>
      <c r="G206" s="104">
        <f t="shared" si="4"/>
        <v>0.78</v>
      </c>
      <c r="H206" s="104">
        <f t="shared" si="4"/>
        <v>0</v>
      </c>
      <c r="I206" s="60"/>
      <c r="J206" s="60">
        <f>SUM(J8:J205)</f>
        <v>162510000</v>
      </c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</row>
    <row r="207" spans="1:48" s="22" customFormat="1" x14ac:dyDescent="0.3">
      <c r="A207" s="18"/>
      <c r="B207" s="18" t="s">
        <v>193</v>
      </c>
      <c r="C207" s="105">
        <f>C206+D206+E206+F206+G206+H206</f>
        <v>16.345999999999986</v>
      </c>
      <c r="D207" s="105"/>
      <c r="E207" s="105"/>
      <c r="F207" s="105"/>
      <c r="G207" s="105"/>
      <c r="H207" s="105"/>
      <c r="I207" s="60"/>
      <c r="J207" s="1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</row>
    <row r="221" spans="10:10" x14ac:dyDescent="0.3">
      <c r="J221" s="29" t="e">
        <f>C206*#REF!</f>
        <v>#REF!</v>
      </c>
    </row>
    <row r="222" spans="10:10" x14ac:dyDescent="0.3">
      <c r="J222" s="29" t="e">
        <f>D206*#REF!</f>
        <v>#REF!</v>
      </c>
    </row>
    <row r="223" spans="10:10" x14ac:dyDescent="0.3">
      <c r="J223" s="29" t="e">
        <f>E206*#REF!</f>
        <v>#REF!</v>
      </c>
    </row>
    <row r="224" spans="10:10" x14ac:dyDescent="0.3">
      <c r="J224" s="29" t="e">
        <f>G206*#REF!</f>
        <v>#REF!</v>
      </c>
    </row>
    <row r="225" spans="10:10" x14ac:dyDescent="0.3">
      <c r="J225" s="29" t="e">
        <f>H206*#REF!</f>
        <v>#REF!</v>
      </c>
    </row>
    <row r="226" spans="10:10" x14ac:dyDescent="0.3">
      <c r="J226" s="29" t="e">
        <f>SUM(J221:J225)</f>
        <v>#REF!</v>
      </c>
    </row>
  </sheetData>
  <mergeCells count="126">
    <mergeCell ref="C207:H207"/>
    <mergeCell ref="B102:B103"/>
    <mergeCell ref="B179:B182"/>
    <mergeCell ref="A179:A182"/>
    <mergeCell ref="B186:B187"/>
    <mergeCell ref="A186:A187"/>
    <mergeCell ref="B188:B189"/>
    <mergeCell ref="A188:A189"/>
    <mergeCell ref="B190:B191"/>
    <mergeCell ref="A190:A191"/>
    <mergeCell ref="B165:B166"/>
    <mergeCell ref="A165:A166"/>
    <mergeCell ref="B167:B170"/>
    <mergeCell ref="A167:A170"/>
    <mergeCell ref="B171:B174"/>
    <mergeCell ref="A171:A174"/>
    <mergeCell ref="B176:B178"/>
    <mergeCell ref="A176:A178"/>
    <mergeCell ref="B145:B146"/>
    <mergeCell ref="A145:A146"/>
    <mergeCell ref="B149:B150"/>
    <mergeCell ref="A149:A150"/>
    <mergeCell ref="B151:B152"/>
    <mergeCell ref="B122:B123"/>
    <mergeCell ref="A122:A123"/>
    <mergeCell ref="B124:B126"/>
    <mergeCell ref="A124:A126"/>
    <mergeCell ref="A151:A152"/>
    <mergeCell ref="B155:B156"/>
    <mergeCell ref="A155:A156"/>
    <mergeCell ref="B162:B163"/>
    <mergeCell ref="A162:A163"/>
    <mergeCell ref="B127:B128"/>
    <mergeCell ref="A127:A128"/>
    <mergeCell ref="B129:B130"/>
    <mergeCell ref="A129:A130"/>
    <mergeCell ref="B134:B135"/>
    <mergeCell ref="A134:A135"/>
    <mergeCell ref="B139:B142"/>
    <mergeCell ref="A139:A142"/>
    <mergeCell ref="B143:B144"/>
    <mergeCell ref="A143:A144"/>
    <mergeCell ref="B98:B99"/>
    <mergeCell ref="A98:A99"/>
    <mergeCell ref="B100:B101"/>
    <mergeCell ref="A100:A101"/>
    <mergeCell ref="B104:B105"/>
    <mergeCell ref="A104:A105"/>
    <mergeCell ref="B109:B110"/>
    <mergeCell ref="A109:A110"/>
    <mergeCell ref="B114:B115"/>
    <mergeCell ref="A114:A115"/>
    <mergeCell ref="B81:B83"/>
    <mergeCell ref="A81:A83"/>
    <mergeCell ref="B84:B88"/>
    <mergeCell ref="A84:A88"/>
    <mergeCell ref="B90:B92"/>
    <mergeCell ref="A90:A92"/>
    <mergeCell ref="B93:B94"/>
    <mergeCell ref="A93:A94"/>
    <mergeCell ref="B96:B97"/>
    <mergeCell ref="A96:A97"/>
    <mergeCell ref="B68:B69"/>
    <mergeCell ref="A68:A69"/>
    <mergeCell ref="B70:B71"/>
    <mergeCell ref="A70:A71"/>
    <mergeCell ref="B72:B74"/>
    <mergeCell ref="A72:A74"/>
    <mergeCell ref="B75:B77"/>
    <mergeCell ref="A75:A77"/>
    <mergeCell ref="B78:B79"/>
    <mergeCell ref="A78:A79"/>
    <mergeCell ref="B59:B60"/>
    <mergeCell ref="A59:A60"/>
    <mergeCell ref="B47:B48"/>
    <mergeCell ref="A47:A48"/>
    <mergeCell ref="B61:B63"/>
    <mergeCell ref="A61:A63"/>
    <mergeCell ref="B64:B65"/>
    <mergeCell ref="A64:A65"/>
    <mergeCell ref="B66:B67"/>
    <mergeCell ref="A66:A67"/>
    <mergeCell ref="B29:B30"/>
    <mergeCell ref="A29:A30"/>
    <mergeCell ref="B32:B35"/>
    <mergeCell ref="A32:A35"/>
    <mergeCell ref="B50:B53"/>
    <mergeCell ref="B54:B55"/>
    <mergeCell ref="A50:A53"/>
    <mergeCell ref="A54:A55"/>
    <mergeCell ref="B57:B58"/>
    <mergeCell ref="A57:A58"/>
    <mergeCell ref="A1:J1"/>
    <mergeCell ref="I3:I5"/>
    <mergeCell ref="J3:J5"/>
    <mergeCell ref="F4:H4"/>
    <mergeCell ref="A3:A5"/>
    <mergeCell ref="B3:B5"/>
    <mergeCell ref="C3:E3"/>
    <mergeCell ref="F3:H3"/>
    <mergeCell ref="C4:E4"/>
    <mergeCell ref="A2:J2"/>
    <mergeCell ref="B198:B199"/>
    <mergeCell ref="A198:A199"/>
    <mergeCell ref="B200:B201"/>
    <mergeCell ref="A200:A201"/>
    <mergeCell ref="B203:B204"/>
    <mergeCell ref="A203:A204"/>
    <mergeCell ref="B11:B12"/>
    <mergeCell ref="A11:A12"/>
    <mergeCell ref="B18:B19"/>
    <mergeCell ref="A18:A19"/>
    <mergeCell ref="B20:B21"/>
    <mergeCell ref="A20:A21"/>
    <mergeCell ref="B192:B193"/>
    <mergeCell ref="A192:A193"/>
    <mergeCell ref="B194:B197"/>
    <mergeCell ref="A194:A197"/>
    <mergeCell ref="B36:B37"/>
    <mergeCell ref="A36:A37"/>
    <mergeCell ref="B38:B41"/>
    <mergeCell ref="A38:A41"/>
    <mergeCell ref="B44:B46"/>
    <mergeCell ref="A44:A46"/>
    <mergeCell ref="B27:B28"/>
    <mergeCell ref="A27:A28"/>
  </mergeCells>
  <pageMargins left="0.7" right="0.7" top="0.75" bottom="0.75" header="0.3" footer="0.3"/>
  <pageSetup paperSize="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pane ySplit="6" topLeftCell="A12" activePane="bottomLeft" state="frozen"/>
      <selection pane="bottomLeft" activeCell="F19" sqref="F19"/>
    </sheetView>
  </sheetViews>
  <sheetFormatPr defaultRowHeight="15.75" x14ac:dyDescent="0.25"/>
  <cols>
    <col min="1" max="1" width="6.125" customWidth="1"/>
    <col min="2" max="2" width="22" customWidth="1"/>
    <col min="3" max="3" width="13.125" customWidth="1"/>
    <col min="4" max="4" width="14.75" customWidth="1"/>
    <col min="5" max="5" width="14.125" customWidth="1"/>
    <col min="6" max="6" width="15.75" customWidth="1"/>
    <col min="7" max="7" width="13.375" customWidth="1"/>
    <col min="8" max="8" width="13.25" customWidth="1"/>
    <col min="9" max="9" width="8.125" customWidth="1"/>
    <col min="10" max="10" width="12.125" customWidth="1"/>
    <col min="11" max="11" width="10.75" customWidth="1"/>
    <col min="12" max="12" width="14.75" bestFit="1" customWidth="1"/>
    <col min="13" max="13" width="19" customWidth="1"/>
  </cols>
  <sheetData>
    <row r="1" spans="1:12" x14ac:dyDescent="0.25">
      <c r="A1" s="1"/>
    </row>
    <row r="2" spans="1:12" x14ac:dyDescent="0.25">
      <c r="A2" s="85" t="s">
        <v>201</v>
      </c>
      <c r="B2" s="85"/>
      <c r="C2" s="85"/>
      <c r="D2" s="85"/>
      <c r="E2" s="85"/>
      <c r="F2" s="85"/>
      <c r="G2" s="85"/>
      <c r="H2" s="85"/>
      <c r="I2" s="85"/>
    </row>
    <row r="3" spans="1:12" x14ac:dyDescent="0.25">
      <c r="A3" s="102" t="str">
        <f>'Hang nam'!A2:J2</f>
        <v>(Kèm theo Thông báo  số 79/TB-UBND ngày 10/11/2025 của UBND xã Tân Kỳ)</v>
      </c>
      <c r="B3" s="102"/>
      <c r="C3" s="102"/>
      <c r="D3" s="102"/>
      <c r="E3" s="102"/>
      <c r="F3" s="102"/>
      <c r="G3" s="102"/>
      <c r="H3" s="102"/>
      <c r="I3" s="102"/>
    </row>
    <row r="4" spans="1:12" ht="52.5" customHeight="1" x14ac:dyDescent="0.25">
      <c r="A4" s="88" t="s">
        <v>0</v>
      </c>
      <c r="B4" s="88" t="s">
        <v>42</v>
      </c>
      <c r="C4" s="88" t="s">
        <v>1</v>
      </c>
      <c r="D4" s="88" t="s">
        <v>9</v>
      </c>
      <c r="E4" s="88" t="s">
        <v>10</v>
      </c>
      <c r="F4" s="88" t="s">
        <v>11</v>
      </c>
      <c r="G4" s="88" t="s">
        <v>35</v>
      </c>
      <c r="H4" s="88" t="s">
        <v>30</v>
      </c>
      <c r="I4" s="88" t="s">
        <v>31</v>
      </c>
      <c r="J4" s="11"/>
      <c r="K4" s="11"/>
      <c r="L4" s="11"/>
    </row>
    <row r="5" spans="1:12" ht="30" customHeight="1" x14ac:dyDescent="0.25">
      <c r="A5" s="88"/>
      <c r="B5" s="88"/>
      <c r="C5" s="88"/>
      <c r="D5" s="88"/>
      <c r="E5" s="88"/>
      <c r="F5" s="88"/>
      <c r="G5" s="88"/>
      <c r="H5" s="88"/>
      <c r="I5" s="88"/>
      <c r="J5" s="11"/>
      <c r="K5" s="11"/>
      <c r="L5" s="11"/>
    </row>
    <row r="6" spans="1:12" ht="33" customHeight="1" x14ac:dyDescent="0.25">
      <c r="A6" s="88"/>
      <c r="B6" s="88"/>
      <c r="C6" s="55" t="s">
        <v>7</v>
      </c>
      <c r="D6" s="55" t="s">
        <v>12</v>
      </c>
      <c r="E6" s="55" t="s">
        <v>47</v>
      </c>
      <c r="F6" s="55" t="s">
        <v>12</v>
      </c>
      <c r="G6" s="55" t="s">
        <v>32</v>
      </c>
      <c r="H6" s="55" t="s">
        <v>33</v>
      </c>
      <c r="I6" s="9"/>
      <c r="J6" s="11"/>
      <c r="K6" s="74"/>
      <c r="L6" s="11"/>
    </row>
    <row r="7" spans="1:12" x14ac:dyDescent="0.25">
      <c r="A7" s="9"/>
      <c r="B7" s="55">
        <v>1</v>
      </c>
      <c r="C7" s="55">
        <v>2</v>
      </c>
      <c r="D7" s="55">
        <v>3</v>
      </c>
      <c r="E7" s="55">
        <v>4</v>
      </c>
      <c r="F7" s="55">
        <v>5</v>
      </c>
      <c r="G7" s="55">
        <v>6</v>
      </c>
      <c r="H7" s="55">
        <v>7</v>
      </c>
      <c r="I7" s="55">
        <v>8</v>
      </c>
      <c r="J7" s="11"/>
      <c r="K7" s="11"/>
      <c r="L7" s="11"/>
    </row>
    <row r="8" spans="1:12" s="11" customFormat="1" x14ac:dyDescent="0.25">
      <c r="A8" s="9"/>
      <c r="B8" s="23"/>
      <c r="C8" s="9"/>
      <c r="D8" s="9"/>
      <c r="E8" s="9"/>
      <c r="F8" s="9"/>
      <c r="G8" s="9"/>
      <c r="H8" s="9"/>
      <c r="I8" s="9"/>
    </row>
    <row r="9" spans="1:12" s="4" customFormat="1" ht="21" customHeight="1" x14ac:dyDescent="0.3">
      <c r="A9" s="37"/>
      <c r="B9" s="18" t="s">
        <v>48</v>
      </c>
      <c r="C9" s="14"/>
      <c r="D9" s="14"/>
      <c r="E9" s="14"/>
      <c r="F9" s="16"/>
      <c r="G9" s="5"/>
      <c r="H9" s="15">
        <f t="shared" ref="H9:H18" si="0">G9*F9</f>
        <v>0</v>
      </c>
      <c r="I9" s="14"/>
      <c r="J9" s="29"/>
    </row>
    <row r="10" spans="1:12" s="4" customFormat="1" ht="21" customHeight="1" x14ac:dyDescent="0.3">
      <c r="A10" s="79"/>
      <c r="B10" s="81" t="s">
        <v>196</v>
      </c>
      <c r="C10" s="14"/>
      <c r="D10" s="14"/>
      <c r="E10" s="14"/>
      <c r="F10" s="16"/>
      <c r="G10" s="5"/>
      <c r="H10" s="15"/>
      <c r="I10" s="14"/>
      <c r="J10" s="29"/>
    </row>
    <row r="11" spans="1:12" s="3" customFormat="1" ht="21" customHeight="1" x14ac:dyDescent="0.3">
      <c r="A11" s="14">
        <v>1</v>
      </c>
      <c r="B11" s="42" t="s">
        <v>51</v>
      </c>
      <c r="C11" s="14"/>
      <c r="D11" s="14"/>
      <c r="E11" s="14"/>
      <c r="F11" s="16">
        <v>0.5</v>
      </c>
      <c r="G11" s="5">
        <v>15000000</v>
      </c>
      <c r="H11" s="15">
        <f t="shared" si="0"/>
        <v>7500000</v>
      </c>
      <c r="I11" s="14"/>
      <c r="J11" s="29"/>
      <c r="K11" s="4"/>
      <c r="L11" s="4"/>
    </row>
    <row r="12" spans="1:12" s="3" customFormat="1" ht="21" customHeight="1" x14ac:dyDescent="0.3">
      <c r="A12" s="14">
        <v>2</v>
      </c>
      <c r="B12" s="6" t="s">
        <v>74</v>
      </c>
      <c r="C12" s="14"/>
      <c r="D12" s="14"/>
      <c r="E12" s="14"/>
      <c r="F12" s="25">
        <v>0.4</v>
      </c>
      <c r="G12" s="5">
        <v>15000000</v>
      </c>
      <c r="H12" s="15">
        <f t="shared" si="0"/>
        <v>6000000</v>
      </c>
      <c r="I12" s="14"/>
      <c r="J12" s="29"/>
      <c r="K12" s="4"/>
      <c r="L12" s="4"/>
    </row>
    <row r="13" spans="1:12" s="3" customFormat="1" ht="21" customHeight="1" x14ac:dyDescent="0.3">
      <c r="A13" s="14">
        <v>3</v>
      </c>
      <c r="B13" s="42" t="s">
        <v>49</v>
      </c>
      <c r="C13" s="14"/>
      <c r="D13" s="14"/>
      <c r="E13" s="14"/>
      <c r="F13" s="16">
        <v>0.04</v>
      </c>
      <c r="G13" s="5">
        <v>15000000</v>
      </c>
      <c r="H13" s="15">
        <f t="shared" si="0"/>
        <v>600000</v>
      </c>
      <c r="I13" s="14"/>
      <c r="J13" s="29"/>
      <c r="K13" s="4"/>
      <c r="L13" s="4"/>
    </row>
    <row r="14" spans="1:12" s="3" customFormat="1" ht="21" customHeight="1" x14ac:dyDescent="0.3">
      <c r="A14" s="14">
        <v>4</v>
      </c>
      <c r="B14" s="6" t="s">
        <v>98</v>
      </c>
      <c r="C14" s="14"/>
      <c r="D14" s="14"/>
      <c r="E14" s="14"/>
      <c r="F14" s="16">
        <v>0.15</v>
      </c>
      <c r="G14" s="5">
        <v>15000000</v>
      </c>
      <c r="H14" s="15">
        <f t="shared" si="0"/>
        <v>2250000</v>
      </c>
      <c r="I14" s="14"/>
      <c r="J14" s="29"/>
      <c r="K14" s="4"/>
      <c r="L14" s="4"/>
    </row>
    <row r="15" spans="1:12" s="3" customFormat="1" ht="21" customHeight="1" x14ac:dyDescent="0.3">
      <c r="A15" s="14">
        <v>5</v>
      </c>
      <c r="B15" s="6" t="s">
        <v>123</v>
      </c>
      <c r="C15" s="14"/>
      <c r="D15" s="14"/>
      <c r="E15" s="14"/>
      <c r="F15" s="16">
        <v>0.1</v>
      </c>
      <c r="G15" s="5">
        <v>15000000</v>
      </c>
      <c r="H15" s="15">
        <f t="shared" si="0"/>
        <v>1500000</v>
      </c>
      <c r="I15" s="14"/>
      <c r="J15" s="29"/>
      <c r="K15" s="4"/>
      <c r="L15" s="4"/>
    </row>
    <row r="16" spans="1:12" s="3" customFormat="1" ht="21" customHeight="1" x14ac:dyDescent="0.3">
      <c r="A16" s="14">
        <v>6</v>
      </c>
      <c r="B16" s="6" t="s">
        <v>129</v>
      </c>
      <c r="C16" s="14"/>
      <c r="D16" s="14"/>
      <c r="E16" s="14"/>
      <c r="F16" s="16">
        <v>0.05</v>
      </c>
      <c r="G16" s="5">
        <v>15000000</v>
      </c>
      <c r="H16" s="15">
        <f t="shared" si="0"/>
        <v>750000</v>
      </c>
      <c r="I16" s="14"/>
      <c r="J16" s="29"/>
      <c r="K16" s="4"/>
      <c r="L16" s="4"/>
    </row>
    <row r="17" spans="1:12" s="3" customFormat="1" ht="21" customHeight="1" x14ac:dyDescent="0.3">
      <c r="A17" s="14">
        <v>7</v>
      </c>
      <c r="B17" s="6" t="s">
        <v>170</v>
      </c>
      <c r="C17" s="14"/>
      <c r="D17" s="14"/>
      <c r="E17" s="14"/>
      <c r="F17" s="16">
        <v>0.05</v>
      </c>
      <c r="G17" s="5">
        <v>15000000</v>
      </c>
      <c r="H17" s="15">
        <f t="shared" si="0"/>
        <v>750000</v>
      </c>
      <c r="I17" s="14"/>
      <c r="J17" s="29"/>
      <c r="K17" s="4"/>
      <c r="L17" s="4"/>
    </row>
    <row r="18" spans="1:12" s="3" customFormat="1" ht="21" customHeight="1" x14ac:dyDescent="0.3">
      <c r="A18" s="14">
        <v>8</v>
      </c>
      <c r="B18" s="27" t="s">
        <v>194</v>
      </c>
      <c r="C18" s="14"/>
      <c r="D18" s="14"/>
      <c r="E18" s="14"/>
      <c r="F18" s="16">
        <v>0.1</v>
      </c>
      <c r="G18" s="5">
        <v>15000000</v>
      </c>
      <c r="H18" s="15">
        <f t="shared" si="0"/>
        <v>1500000</v>
      </c>
      <c r="I18" s="14"/>
      <c r="J18" s="29"/>
      <c r="K18" s="4"/>
      <c r="L18" s="4"/>
    </row>
    <row r="19" spans="1:12" s="11" customFormat="1" ht="25.5" customHeight="1" x14ac:dyDescent="0.3">
      <c r="A19" s="9"/>
      <c r="B19" s="18" t="s">
        <v>186</v>
      </c>
      <c r="C19" s="9"/>
      <c r="D19" s="9"/>
      <c r="E19" s="9"/>
      <c r="F19" s="103">
        <f>SUM(F9:F18)</f>
        <v>1.3900000000000003</v>
      </c>
      <c r="G19" s="12"/>
      <c r="H19" s="34">
        <f>SUM(H9:H18)</f>
        <v>20850000</v>
      </c>
      <c r="I19" s="9"/>
      <c r="J19" s="35"/>
      <c r="L19" s="28"/>
    </row>
    <row r="20" spans="1:12" x14ac:dyDescent="0.25">
      <c r="J20" s="11"/>
      <c r="K20" s="11"/>
      <c r="L20" s="11"/>
    </row>
    <row r="23" spans="1:12" x14ac:dyDescent="0.25">
      <c r="H23" s="76"/>
    </row>
  </sheetData>
  <mergeCells count="11">
    <mergeCell ref="A3:I3"/>
    <mergeCell ref="A2:I2"/>
    <mergeCell ref="G4:G5"/>
    <mergeCell ref="H4:H5"/>
    <mergeCell ref="I4:I5"/>
    <mergeCell ref="A4:A6"/>
    <mergeCell ref="B4:B6"/>
    <mergeCell ref="C4:C5"/>
    <mergeCell ref="D4:D5"/>
    <mergeCell ref="E4:E5"/>
    <mergeCell ref="F4:F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Lam Nghiep</vt:lpstr>
      <vt:lpstr>Lua</vt:lpstr>
      <vt:lpstr>cay lao nam</vt:lpstr>
      <vt:lpstr>Hang nam</vt:lpstr>
      <vt:lpstr>Ao</vt:lpstr>
      <vt:lpstr>'cay lao nam'!chuong_pl_1_name</vt:lpstr>
      <vt:lpstr>Ao!chuong_pl_3_name</vt:lpstr>
      <vt:lpstr>'cay lao nam'!Print_Titles</vt:lpstr>
      <vt:lpstr>'Hang nam'!Print_Titles</vt:lpstr>
      <vt:lpstr>'Lam Nghiep'!Print_Titles</vt:lpstr>
      <vt:lpstr>Lua!Print_Titles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2025-11-16T11:00:16Z</cp:lastPrinted>
  <dcterms:created xsi:type="dcterms:W3CDTF">2025-08-24T08:17:09Z</dcterms:created>
  <dcterms:modified xsi:type="dcterms:W3CDTF">2025-11-17T07:43:21Z</dcterms:modified>
</cp:coreProperties>
</file>